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tables/table1.xml" ContentType="application/vnd.openxmlformats-officedocument.spreadsheetml.table+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202300"/>
  <mc:AlternateContent xmlns:mc="http://schemas.openxmlformats.org/markup-compatibility/2006">
    <mc:Choice Requires="x15">
      <x15ac:absPath xmlns:x15ac="http://schemas.microsoft.com/office/spreadsheetml/2010/11/ac" url="\\133.51.156.165\外部資金企画係\外部資金企画\12競争的研究費の制度改善対応\PI人件費制度(機密性３・関係者限り)\R7\★R7算定シート\"/>
    </mc:Choice>
  </mc:AlternateContent>
  <xr:revisionPtr revIDLastSave="0" documentId="8_{7574C685-5F54-4EE8-A87C-390FDDD823AA}" xr6:coauthVersionLast="47" xr6:coauthVersionMax="47" xr10:uidLastSave="{00000000-0000-0000-0000-000000000000}"/>
  <bookViews>
    <workbookView xWindow="-28920" yWindow="-1365" windowWidth="29040" windowHeight="15720" activeTab="2" xr2:uid="{EBEC6924-69B8-4AA5-AB14-B0E6C9BD631E}"/>
  </bookViews>
  <sheets>
    <sheet name="様式1・算定シート" sheetId="30" r:id="rId1"/>
    <sheet name="記載例" sheetId="32" r:id="rId2"/>
    <sheet name="様式2_5月中旬まで　PI等→支援室" sheetId="3" r:id="rId3"/>
    <sheet name="List（自動反映）" sheetId="7" r:id="rId4"/>
    <sheet name="改訂履歴" sheetId="26" r:id="rId5"/>
  </sheets>
  <definedNames>
    <definedName name="_xlnm.Print_Area" localSheetId="1">記載例!$A$1:$Q$82,記載例!$S$1:$AD$47</definedName>
    <definedName name="_xlnm.Print_Area" localSheetId="0">様式1・算定シート!$A$1:$Q$82,様式1・算定シート!$S$1:$AD$47</definedName>
    <definedName name="_xlnm.Print_Area" localSheetId="2">'様式2_5月中旬まで　PI等→支援室'!$A$1:$Q$96,'様式2_5月中旬まで　PI等→支援室'!#REF!</definedName>
    <definedName name="入力順" localSheetId="1">記載例!$M$4,記載例!$O$4,記載例!$K$7,記載例!$K$8,記載例!$K$9,記載例!$D$18,記載例!$D$19,記載例!$D$20,記載例!$D$23,記載例!$F$23,記載例!$H$23,記載例!$K$23,記載例!$M$23,記載例!$O$23,記載例!$D$26,記載例!$F$26,記載例!$K$26,記載例!$M$26,記載例!#REF!,記載例!$K$33,記載例!#REF!,記載例!#REF!,記載例!$W$4,記載例!$W$5,記載例!$W$6,記載例!$Y$6,記載例!$W$7,記載例!$Y$7,記載例!$AA$7,記載例!$W$14,記載例!$W$15,記載例!$W$22,記載例!$W$23,記載例!$W$29,記載例!$W$32,記載例!$Z$33,記載例!$T$41,記載例!$A$54,記載例!$A$56,記載例!$A$59,記載例!$A$61,記載例!$A$64,記載例!$A$70,記載例!$A$73,記載例!$A$76,記載例!$A$80,記載例!$K$4</definedName>
    <definedName name="入力順" localSheetId="0">様式1・算定シート!$M$4,様式1・算定シート!$O$4,様式1・算定シート!$K$7,様式1・算定シート!$K$8,様式1・算定シート!$K$9,様式1・算定シート!$D$18,様式1・算定シート!$D$19,様式1・算定シート!$D$20,様式1・算定シート!$D$23,様式1・算定シート!$F$23,様式1・算定シート!$H$23,様式1・算定シート!$K$23,様式1・算定シート!$M$23,様式1・算定シート!$O$23,様式1・算定シート!$D$26,様式1・算定シート!$F$26,様式1・算定シート!$K$26,様式1・算定シート!$M$26,様式1・算定シート!#REF!,様式1・算定シート!$K$33,様式1・算定シート!#REF!,様式1・算定シート!#REF!,様式1・算定シート!$W$4,様式1・算定シート!$W$5,様式1・算定シート!$W$6,様式1・算定シート!$Y$6,様式1・算定シート!$W$7,様式1・算定シート!$Y$7,様式1・算定シート!$AA$7,様式1・算定シート!$W$14,様式1・算定シート!$W$15,様式1・算定シート!$W$22,様式1・算定シート!$W$23,様式1・算定シート!$W$29,様式1・算定シート!$W$32,様式1・算定シート!$Z$33,様式1・算定シート!$T$41,様式1・算定シート!$A$54,様式1・算定シート!$A$56,様式1・算定シート!$A$59,様式1・算定シート!$A$61,様式1・算定シート!$A$64,様式1・算定シート!$A$70,様式1・算定シート!$A$73,様式1・算定シート!$A$76,様式1・算定シート!$A$80,様式1・算定シート!$K$4</definedName>
    <definedName name="入力順">#REF!,#REF!,#REF!,#REF!,#REF!,#REF!,#REF!,#REF!,#REF!,#REF!,#REF!,#REF!,#REF!,#REF!,#REF!,#REF!,#REF!,#REF!,#REF!,#REF!,#REF!,#REF!,#REF!,#REF!,#REF!,#REF!,#REF!,#REF!,#REF!,#REF!,#REF!,#REF!,#REF!,#REF!,#REF!,#REF!,#REF!,#REF!,#REF!,#REF!,#REF!,#REF!,#REF!,#REF!,#REF!,#REF!,#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8" i="3" l="1"/>
  <c r="K1" i="3"/>
  <c r="G15" i="3"/>
  <c r="AP72" i="32"/>
  <c r="AP71" i="32"/>
  <c r="AT59" i="32"/>
  <c r="AV57" i="32"/>
  <c r="AT56" i="32"/>
  <c r="AT53" i="32"/>
  <c r="AP51" i="32"/>
  <c r="U45" i="32"/>
  <c r="AP44" i="32"/>
  <c r="AP43" i="32"/>
  <c r="AP42" i="32"/>
  <c r="AP39" i="32"/>
  <c r="AP38" i="32"/>
  <c r="U38" i="32"/>
  <c r="AP37" i="32"/>
  <c r="U37" i="32"/>
  <c r="AR34" i="32"/>
  <c r="W34" i="32"/>
  <c r="AR32" i="32"/>
  <c r="K31" i="32"/>
  <c r="AX30" i="32"/>
  <c r="AS34" i="32" s="1"/>
  <c r="W30" i="32"/>
  <c r="K30" i="32"/>
  <c r="U39" i="32" s="1"/>
  <c r="BD29" i="32"/>
  <c r="K29" i="32"/>
  <c r="BD28" i="32"/>
  <c r="O28" i="32"/>
  <c r="BD27" i="32"/>
  <c r="BD26" i="32"/>
  <c r="AS26" i="32"/>
  <c r="AS32" i="32" s="1"/>
  <c r="BD25" i="32"/>
  <c r="BD24" i="32"/>
  <c r="BD23" i="32"/>
  <c r="AT16" i="32"/>
  <c r="AW16" i="32" s="1"/>
  <c r="W16" i="32"/>
  <c r="W17" i="32" s="1"/>
  <c r="BD15" i="32"/>
  <c r="AT15" i="32"/>
  <c r="BD14" i="32"/>
  <c r="AT14" i="32"/>
  <c r="AW14" i="32" s="1"/>
  <c r="BD13" i="32"/>
  <c r="AT13" i="32"/>
  <c r="AQ13" i="32"/>
  <c r="BD12" i="32"/>
  <c r="BD11" i="32"/>
  <c r="AQ11" i="32"/>
  <c r="C11" i="32"/>
  <c r="B11" i="32"/>
  <c r="AQ10" i="32"/>
  <c r="AQ8" i="32"/>
  <c r="B7" i="32"/>
  <c r="C41" i="32" s="1"/>
  <c r="AQ6" i="32"/>
  <c r="AQ5" i="32"/>
  <c r="AQ7" i="32" s="1"/>
  <c r="L27" i="32" s="1"/>
  <c r="AQ4" i="32"/>
  <c r="AQ3" i="32"/>
  <c r="AU21" i="32"/>
  <c r="AQ42" i="32"/>
  <c r="AQ39" i="32"/>
  <c r="AU21" i="30"/>
  <c r="AU15" i="32"/>
  <c r="AQ43" i="32"/>
  <c r="AU14" i="32"/>
  <c r="AU16" i="32"/>
  <c r="AP20" i="32"/>
  <c r="AU13" i="32"/>
  <c r="AQ38" i="32"/>
  <c r="AQ37" i="32"/>
  <c r="AP22" i="30"/>
  <c r="AP24" i="32"/>
  <c r="AQ44" i="32"/>
  <c r="AP22" i="32"/>
  <c r="W18" i="32" l="1"/>
  <c r="AT21" i="32"/>
  <c r="W19" i="32" s="1"/>
  <c r="W37" i="32"/>
  <c r="W39" i="32"/>
  <c r="AX30" i="30"/>
  <c r="F27" i="3"/>
  <c r="K10" i="3"/>
  <c r="B27" i="3"/>
  <c r="D22" i="3"/>
  <c r="D21" i="3"/>
  <c r="D20" i="3"/>
  <c r="K12" i="3"/>
  <c r="K11" i="3"/>
  <c r="AP24" i="30"/>
  <c r="W20" i="32" l="1"/>
  <c r="W21" i="32" s="1"/>
  <c r="W26" i="32" s="1"/>
  <c r="Z30" i="32" s="1"/>
  <c r="AB38" i="32" l="1"/>
  <c r="AB37" i="32"/>
  <c r="AB39" i="32" s="1"/>
  <c r="B46" i="7" l="1"/>
  <c r="B45" i="7"/>
  <c r="B44" i="7"/>
  <c r="B43" i="7"/>
  <c r="B42" i="7"/>
  <c r="B41" i="7"/>
  <c r="B40" i="7"/>
  <c r="B39" i="7"/>
  <c r="B38" i="7"/>
  <c r="B37" i="7"/>
  <c r="B36" i="7"/>
  <c r="B35" i="7"/>
  <c r="B34" i="7"/>
  <c r="B33" i="7"/>
  <c r="B32" i="7"/>
  <c r="B31" i="7"/>
  <c r="B30" i="7"/>
  <c r="B29" i="7"/>
  <c r="B28" i="7"/>
  <c r="B27" i="7"/>
  <c r="B26" i="7"/>
  <c r="B25" i="7"/>
  <c r="B24" i="7"/>
  <c r="B23" i="7"/>
  <c r="B22" i="7"/>
  <c r="B21" i="7"/>
  <c r="B20" i="7"/>
  <c r="B19" i="7"/>
  <c r="B18" i="7"/>
  <c r="B17" i="7"/>
  <c r="B16" i="7"/>
  <c r="B15" i="7"/>
  <c r="B14" i="7"/>
  <c r="B13" i="7"/>
  <c r="B12" i="7"/>
  <c r="B11" i="7"/>
  <c r="B10" i="7"/>
  <c r="B9" i="7"/>
  <c r="B8" i="7"/>
  <c r="B7" i="7"/>
  <c r="B6" i="7"/>
  <c r="B5" i="7"/>
  <c r="B4" i="7"/>
  <c r="AQ3" i="30"/>
  <c r="AT21" i="30" s="1"/>
  <c r="AQ4" i="30"/>
  <c r="AQ5" i="30"/>
  <c r="AQ6" i="30"/>
  <c r="B7" i="30"/>
  <c r="B7" i="3" s="1"/>
  <c r="AQ8" i="30"/>
  <c r="AQ10" i="30"/>
  <c r="B11" i="30"/>
  <c r="AQ11" i="30"/>
  <c r="BD11" i="30"/>
  <c r="BD12" i="30"/>
  <c r="AQ13" i="30"/>
  <c r="AT13" i="30"/>
  <c r="AU38" i="7" a="1"/>
  <c r="BI45" i="7" a="1"/>
  <c r="BC41" i="7" a="1"/>
  <c r="BE37" i="7" a="1"/>
  <c r="AX46" i="7" a="1"/>
  <c r="AR42" i="7" a="1"/>
  <c r="AL38" i="7" a="1"/>
  <c r="BH45" i="7" a="1"/>
  <c r="AZ45" i="7" a="1"/>
  <c r="AT41" i="7" a="1"/>
  <c r="AV37" i="7" a="1"/>
  <c r="W34" i="7" a="1"/>
  <c r="Y30" i="7" a="1"/>
  <c r="AW25" i="7" a="1"/>
  <c r="G4" i="7" a="1"/>
  <c r="AK8" i="7" a="1"/>
  <c r="AN46" i="7" a="1"/>
  <c r="AH42" i="7" a="1"/>
  <c r="AB38" i="7" a="1"/>
  <c r="AP45" i="7" a="1"/>
  <c r="AJ41" i="7" a="1"/>
  <c r="AD37" i="7" a="1"/>
  <c r="AE46" i="7" a="1"/>
  <c r="AG42" i="7" a="1"/>
  <c r="Y42" i="7" a="1"/>
  <c r="S38" i="7" a="1"/>
  <c r="AD46" i="7" a="1"/>
  <c r="BJ27" i="7" a="1"/>
  <c r="Y45" i="7" a="1"/>
  <c r="AZ30" i="7" a="1"/>
  <c r="AU23" i="7" a="1"/>
  <c r="X5" i="7" a="1"/>
  <c r="U32" i="7" a="1"/>
  <c r="O28" i="7" a="1"/>
  <c r="S41" i="7" a="1"/>
  <c r="AE31" i="7" a="1"/>
  <c r="BG41" i="7" a="1"/>
  <c r="AB32" i="7" a="1"/>
  <c r="V28" i="7" a="1"/>
  <c r="Q41" i="7" a="1"/>
  <c r="X39" i="7" a="1"/>
  <c r="V31" i="7" a="1"/>
  <c r="X27" i="7" a="1"/>
  <c r="AG17" i="7" a="1"/>
  <c r="N26" i="7" a="1"/>
  <c r="AN31" i="7" a="1"/>
  <c r="AO10" i="7" a="1"/>
  <c r="V46" i="7" a="1"/>
  <c r="BB36" i="7" a="1"/>
  <c r="BC30" i="7" a="1"/>
  <c r="BE26" i="7" a="1"/>
  <c r="BG34" i="7" a="1"/>
  <c r="D31" i="7" a="1"/>
  <c r="BO25" i="7" a="1"/>
  <c r="F36" i="7" a="1"/>
  <c r="AT30" i="7" a="1"/>
  <c r="AL30" i="7" a="1"/>
  <c r="AN26" i="7" a="1"/>
  <c r="BB33" i="7" a="1"/>
  <c r="AE23" i="7" a="1"/>
  <c r="L46" i="7" a="1"/>
  <c r="T36" i="7" a="1"/>
  <c r="F7" i="7" a="1"/>
  <c r="AN21" i="7" a="1"/>
  <c r="AE29" i="7" a="1"/>
  <c r="AG25" i="7" a="1"/>
  <c r="AQ33" i="7" a="1"/>
  <c r="AP23" i="7" a="1"/>
  <c r="AJ19" i="7" a="1"/>
  <c r="BK32" i="7" a="1"/>
  <c r="G24" i="7" a="1"/>
  <c r="I20" i="7" a="1"/>
  <c r="BJ18" i="7" a="1"/>
  <c r="V43" i="7" a="1"/>
  <c r="BJ21" i="7" a="1"/>
  <c r="AJ23" i="7" a="1"/>
  <c r="BO39" i="7" a="1"/>
  <c r="K7" i="7" a="1"/>
  <c r="R6" i="7" a="1"/>
  <c r="AF13" i="7" a="1"/>
  <c r="AU17" i="7" a="1"/>
  <c r="BI29" i="7" a="1"/>
  <c r="AX22" i="7" a="1"/>
  <c r="AR18" i="7" a="1"/>
  <c r="BP33" i="7" a="1"/>
  <c r="AJ21" i="7" a="1"/>
  <c r="AD17" i="7" a="1"/>
  <c r="BO27" i="7" a="1"/>
  <c r="R27" i="7" a="1"/>
  <c r="Q22" i="7" a="1"/>
  <c r="BL41" i="7" a="1"/>
  <c r="BF37" i="7" a="1"/>
  <c r="AN36" i="7" a="1"/>
  <c r="AY12" i="7" a="1"/>
  <c r="M11" i="7" a="1"/>
  <c r="BN5" i="7" a="1"/>
  <c r="G19" i="7" a="1"/>
  <c r="AQ30" i="7" a="1"/>
  <c r="AM22" i="7" a="1"/>
  <c r="AO18" i="7" a="1"/>
  <c r="BG27" i="7" a="1"/>
  <c r="AO21" i="7" a="1"/>
  <c r="BF14" i="7" a="1"/>
  <c r="AZ10" i="7" a="1"/>
  <c r="AR10" i="7" a="1"/>
  <c r="AE32" i="7" a="1"/>
  <c r="AC38" i="7" a="1"/>
  <c r="AQ45" i="7" a="1"/>
  <c r="AQ29" i="7" a="1"/>
  <c r="AC22" i="7" a="1"/>
  <c r="AN28" i="7" a="1"/>
  <c r="AP5" i="7" a="1"/>
  <c r="BM44" i="7" a="1"/>
  <c r="BG40" i="7" a="1"/>
  <c r="BA36" i="7" a="1"/>
  <c r="BO43" i="7" a="1"/>
  <c r="BI39" i="7" a="1"/>
  <c r="BC35" i="7" a="1"/>
  <c r="BD44" i="7" a="1"/>
  <c r="AV44" i="7" a="1"/>
  <c r="AP40" i="7" a="1"/>
  <c r="AJ36" i="7" a="1"/>
  <c r="AN45" i="7" a="1"/>
  <c r="AH41" i="7" a="1"/>
  <c r="BM45" i="7" a="1"/>
  <c r="AG6" i="7" a="1"/>
  <c r="AS29" i="7" a="1"/>
  <c r="AE37" i="7" a="1"/>
  <c r="AF46" i="7" a="1"/>
  <c r="Z42" i="7" a="1"/>
  <c r="T38" i="7" a="1"/>
  <c r="AH45" i="7" a="1"/>
  <c r="AB41" i="7" a="1"/>
  <c r="V37" i="7" a="1"/>
  <c r="W46" i="7" a="1"/>
  <c r="O46" i="7" a="1"/>
  <c r="Q42" i="7" a="1"/>
  <c r="K38" i="7" a="1"/>
  <c r="BH31" i="7" a="1"/>
  <c r="BB27" i="7" a="1"/>
  <c r="BC17" i="7" a="1"/>
  <c r="X20" i="7" a="1"/>
  <c r="AC16" i="7" a="1"/>
  <c r="AF39" i="7" a="1"/>
  <c r="M32" i="7" a="1"/>
  <c r="G28" i="7" a="1"/>
  <c r="D40" i="7" a="1"/>
  <c r="W31" i="7" a="1"/>
  <c r="AR40" i="7" a="1"/>
  <c r="T32" i="7" a="1"/>
  <c r="N28" i="7" a="1"/>
  <c r="F28" i="7" a="1"/>
  <c r="I38" i="7" a="1"/>
  <c r="N31" i="7" a="1"/>
  <c r="W21" i="7" a="1"/>
  <c r="Y17" i="7" a="1"/>
  <c r="O19" i="7" a="1"/>
  <c r="AE14" i="7" a="1"/>
  <c r="O40" i="7" a="1"/>
  <c r="BP25" i="7" a="1"/>
  <c r="AN35" i="7" a="1"/>
  <c r="AU30" i="7" a="1"/>
  <c r="AW26" i="7" a="1"/>
  <c r="BK33" i="7" a="1"/>
  <c r="BM29" i="7" a="1"/>
  <c r="BG25" i="7" a="1"/>
  <c r="AR34" i="7" a="1"/>
  <c r="AJ34" i="7" a="1"/>
  <c r="AD30" i="7" a="1"/>
  <c r="AF26" i="7" a="1"/>
  <c r="AG16" i="7" a="1"/>
  <c r="W23" i="7" a="1"/>
  <c r="AL42" i="7" a="1"/>
  <c r="D11" i="7" a="1"/>
  <c r="U9" i="7" a="1"/>
  <c r="AC33" i="7" a="1"/>
  <c r="W29" i="7" a="1"/>
  <c r="Y25" i="7" a="1"/>
  <c r="AI33" i="7" a="1"/>
  <c r="AH23" i="7" a="1"/>
  <c r="AB19" i="7" a="1"/>
  <c r="BE31" i="7" a="1"/>
  <c r="BP22" i="7" a="1"/>
  <c r="BH22" i="7" a="1"/>
  <c r="BB18" i="7" a="1"/>
  <c r="J34" i="7" a="1"/>
  <c r="V16" i="7" a="1"/>
  <c r="BM43" i="7" a="1"/>
  <c r="T10" i="7" a="1"/>
  <c r="F4" i="7" a="1"/>
  <c r="S17" i="7" a="1"/>
  <c r="AS21" i="7" a="1"/>
  <c r="AM17" i="7" a="1"/>
  <c r="AC29" i="7" a="1"/>
  <c r="AP22" i="7" a="1"/>
  <c r="AJ18" i="7" a="1"/>
  <c r="BB32" i="7" a="1"/>
  <c r="AB21" i="7" a="1"/>
  <c r="V17" i="7" a="1"/>
  <c r="N17" i="7" a="1"/>
  <c r="AD26" i="7" a="1"/>
  <c r="BB45" i="7" a="1"/>
  <c r="BD41" i="7" a="1"/>
  <c r="AD40" i="7" a="1"/>
  <c r="Z20" i="7" a="1"/>
  <c r="BF27" i="7" a="1"/>
  <c r="BI7" i="7" a="1"/>
  <c r="E23" i="7" a="1"/>
  <c r="BP17" i="7" a="1"/>
  <c r="K30" i="7" a="1"/>
  <c r="AE22" i="7" a="1"/>
  <c r="AG18" i="7" a="1"/>
  <c r="J27" i="7" a="1"/>
  <c r="AG21" i="7" a="1"/>
  <c r="AX14" i="7" a="1"/>
  <c r="AP14" i="7" a="1"/>
  <c r="AJ10" i="7" a="1"/>
  <c r="AA42" i="7" a="1"/>
  <c r="U38" i="7" a="1"/>
  <c r="AO33" i="7" a="1"/>
  <c r="V6" i="7" a="1"/>
  <c r="AM26" i="7" a="1"/>
  <c r="P21" i="7" a="1"/>
  <c r="N15" i="7" a="1"/>
  <c r="BE44" i="7" a="1"/>
  <c r="AY40" i="7" a="1"/>
  <c r="AS36" i="7" a="1"/>
  <c r="BG43" i="7" a="1"/>
  <c r="BA39" i="7" a="1"/>
  <c r="AU35" i="7" a="1"/>
  <c r="AM35" i="7" a="1"/>
  <c r="AN44" i="7" a="1"/>
  <c r="AH40" i="7" a="1"/>
  <c r="R38" i="7" a="1"/>
  <c r="AF45" i="7" a="1"/>
  <c r="AY28" i="7" a="1"/>
  <c r="P12" i="7" a="1"/>
  <c r="BH9" i="7" a="1"/>
  <c r="AA36" i="7" a="1"/>
  <c r="AW43" i="7" a="1"/>
  <c r="AQ39" i="7" a="1"/>
  <c r="AK35" i="7" a="1"/>
  <c r="AD44" i="7" a="1"/>
  <c r="AF40" i="7" a="1"/>
  <c r="Z36" i="7" a="1"/>
  <c r="AN43" i="7" a="1"/>
  <c r="AF43" i="7" a="1"/>
  <c r="Z39" i="7" a="1"/>
  <c r="T35" i="7" a="1"/>
  <c r="C32" i="7" a="1"/>
  <c r="BN26" i="7" a="1"/>
  <c r="F18" i="7" a="1"/>
  <c r="AN37" i="7" a="1"/>
  <c r="AX20" i="7" a="1"/>
  <c r="T37" i="7" a="1"/>
  <c r="Q38" i="7" a="1"/>
  <c r="E32" i="7" a="1"/>
  <c r="BP26" i="7" a="1"/>
  <c r="BE38" i="7" a="1"/>
  <c r="O31" i="7" a="1"/>
  <c r="AD39" i="7" a="1"/>
  <c r="L32" i="7" a="1"/>
  <c r="D32" i="7" a="1"/>
  <c r="BO26" i="7" a="1"/>
  <c r="BJ36" i="7" a="1"/>
  <c r="AA27" i="7" a="1"/>
  <c r="O21" i="7" a="1"/>
  <c r="M23" i="7" a="1"/>
  <c r="I7" i="7" a="1"/>
  <c r="AO46" i="7" a="1"/>
  <c r="BN29" i="7" a="1"/>
  <c r="BH25" i="7" a="1"/>
  <c r="AS34" i="7" a="1"/>
  <c r="AM30" i="7" a="1"/>
  <c r="AO26" i="7" a="1"/>
  <c r="BC33" i="7" a="1"/>
  <c r="BE29" i="7" a="1"/>
  <c r="AY25" i="7" a="1"/>
  <c r="AQ25" i="7" a="1"/>
  <c r="AB34" i="7" a="1"/>
  <c r="V30" i="7" a="1"/>
  <c r="W20" i="7" a="1"/>
  <c r="Y16" i="7" a="1"/>
  <c r="V15" i="7" a="1"/>
  <c r="BK13" i="7" a="1"/>
  <c r="S13" i="7" a="1"/>
  <c r="G26" i="7" a="1"/>
  <c r="U33" i="7" a="1"/>
  <c r="O29" i="7" a="1"/>
  <c r="Q25" i="7" a="1"/>
  <c r="AA33" i="7" a="1"/>
  <c r="Z23" i="7" a="1"/>
  <c r="T19" i="7" a="1"/>
  <c r="Y31" i="7" a="1"/>
  <c r="BH30" i="7" a="1"/>
  <c r="AZ22" i="7" a="1"/>
  <c r="AT18" i="7" a="1"/>
  <c r="T20" i="7" a="1"/>
  <c r="AI36" i="7" a="1"/>
  <c r="AL16" i="7" a="1"/>
  <c r="P15" i="7" a="1"/>
  <c r="AC8" i="7" a="1"/>
  <c r="I34" i="7" a="1"/>
  <c r="AK21" i="7" a="1"/>
  <c r="AE17" i="7" a="1"/>
  <c r="BL28" i="7" a="1"/>
  <c r="AH22" i="7" a="1"/>
  <c r="AB18" i="7" a="1"/>
  <c r="AQ27" i="7" a="1"/>
  <c r="T21" i="7" a="1"/>
  <c r="L21" i="7" a="1"/>
  <c r="F17" i="7" a="1"/>
  <c r="AN38" i="7" a="1"/>
  <c r="AT45" i="7" a="1"/>
  <c r="AB44" i="7" a="1"/>
  <c r="BD7" i="7" a="1"/>
  <c r="AW30" i="7" a="1"/>
  <c r="P5" i="7" a="1"/>
  <c r="J18" i="7" a="1"/>
  <c r="BN21" i="7" a="1"/>
  <c r="BH17" i="7" a="1"/>
  <c r="AT29" i="7" a="1"/>
  <c r="W22" i="7" a="1"/>
  <c r="Y18" i="7" a="1"/>
  <c r="V26" i="7" a="1"/>
  <c r="Y21" i="7" a="1"/>
  <c r="Q21" i="7" a="1"/>
  <c r="AH14" i="7" a="1"/>
  <c r="Y46" i="7" a="1"/>
  <c r="S42" i="7" a="1"/>
  <c r="S26" i="7" a="1"/>
  <c r="AO5" i="7" a="1"/>
  <c r="D34" i="7" a="1"/>
  <c r="AN12" i="7" a="1"/>
  <c r="N22" i="7" a="1"/>
  <c r="F15" i="7" a="1"/>
  <c r="AW44" i="7" a="1"/>
  <c r="AQ40" i="7" a="1"/>
  <c r="AK36" i="7" a="1"/>
  <c r="AY43" i="7" a="1"/>
  <c r="AS39" i="7" a="1"/>
  <c r="AK39" i="7" a="1"/>
  <c r="AE35" i="7" a="1"/>
  <c r="AF44" i="7" a="1"/>
  <c r="P42" i="7" a="1"/>
  <c r="J38" i="7" a="1"/>
  <c r="AW32" i="7" a="1"/>
  <c r="AT13" i="7" a="1"/>
  <c r="BF13" i="7" a="1"/>
  <c r="Y40" i="7" a="1"/>
  <c r="S36" i="7" a="1"/>
  <c r="AO43" i="7" a="1"/>
  <c r="AI39" i="7" a="1"/>
  <c r="AC35" i="7" a="1"/>
  <c r="V44" i="7" a="1"/>
  <c r="X40" i="7" a="1"/>
  <c r="R36" i="7" a="1"/>
  <c r="J36" i="7" a="1"/>
  <c r="X43" i="7" a="1"/>
  <c r="R39" i="7" a="1"/>
  <c r="AP35" i="7" a="1"/>
  <c r="BL30" i="7" a="1"/>
  <c r="D22" i="7" a="1"/>
  <c r="AX43" i="7" a="1"/>
  <c r="AZ8" i="7" a="1"/>
  <c r="K35" i="7" a="1"/>
  <c r="L44" i="7" a="1"/>
  <c r="F40" i="7" a="1"/>
  <c r="H36" i="7" a="1"/>
  <c r="S44" i="7" a="1"/>
  <c r="M40" i="7" a="1"/>
  <c r="G36" i="7" a="1"/>
  <c r="U43" i="7" a="1"/>
  <c r="M43" i="7" a="1"/>
  <c r="G39" i="7" a="1"/>
  <c r="I35" i="7" a="1"/>
  <c r="AN29" i="7" a="1"/>
  <c r="AH25" i="7" a="1"/>
  <c r="AV31" i="7" a="1"/>
  <c r="C7" i="7" a="1"/>
  <c r="N8" i="7" a="1"/>
  <c r="BL33" i="7" a="1"/>
  <c r="BF29" i="7" a="1"/>
  <c r="AZ25" i="7" a="1"/>
  <c r="AK34" i="7" a="1"/>
  <c r="AE30" i="7" a="1"/>
  <c r="AG26" i="7" a="1"/>
  <c r="AU33" i="7" a="1"/>
  <c r="AW29" i="7" a="1"/>
  <c r="AO29" i="7" a="1"/>
  <c r="AI25" i="7" a="1"/>
  <c r="T34" i="7" a="1"/>
  <c r="U24" i="7" a="1"/>
  <c r="O20" i="7" a="1"/>
  <c r="BI22" i="7" a="1"/>
  <c r="BL21" i="7" a="1"/>
  <c r="BE14" i="7" a="1"/>
  <c r="E30" i="7" a="1"/>
  <c r="BP24" i="7" a="1"/>
  <c r="M33" i="7" a="1"/>
  <c r="G29" i="7" a="1"/>
  <c r="I25" i="7" a="1"/>
  <c r="S33" i="7" a="1"/>
  <c r="R23" i="7" a="1"/>
  <c r="L19" i="7" a="1"/>
  <c r="D19" i="7" a="1"/>
  <c r="AB30" i="7" a="1"/>
  <c r="AR22" i="7" a="1"/>
  <c r="R24" i="7" a="1"/>
  <c r="AG40" i="7" a="1"/>
  <c r="AU19" i="7" a="1"/>
  <c r="AI6" i="7" a="1"/>
  <c r="AA12" i="7" a="1"/>
  <c r="AS18" i="7" a="1"/>
  <c r="BC32" i="7" a="1"/>
  <c r="AC21" i="7" a="1"/>
  <c r="W17" i="7" a="1"/>
  <c r="AF28" i="7" a="1"/>
  <c r="Z22" i="7" a="1"/>
  <c r="T18" i="7" a="1"/>
  <c r="F26" i="7" a="1"/>
  <c r="X25" i="7" a="1"/>
  <c r="D21" i="7" a="1"/>
  <c r="AD42" i="7" a="1"/>
  <c r="AF38" i="7" a="1"/>
  <c r="S35" i="7" a="1"/>
  <c r="AT11" i="7" a="1"/>
  <c r="U13" i="7" a="1"/>
  <c r="AF15" i="7" a="1"/>
  <c r="H22" i="7" a="1"/>
  <c r="BK16" i="7" a="1"/>
  <c r="BF21" i="7" a="1"/>
  <c r="AZ17" i="7" a="1"/>
  <c r="N29" i="7" a="1"/>
  <c r="O22" i="7" a="1"/>
  <c r="Q18" i="7" a="1"/>
  <c r="AN25" i="7" a="1"/>
  <c r="BG24" i="7" a="1"/>
  <c r="I21" i="7" a="1"/>
  <c r="X37" i="7" a="1"/>
  <c r="Q46" i="7" a="1"/>
  <c r="Q30" i="7" a="1"/>
  <c r="BD6" i="7" a="1"/>
  <c r="AE27" i="7" a="1"/>
  <c r="AC7" i="7" a="1"/>
  <c r="K10" i="7" a="1"/>
  <c r="BO20" i="7" a="1"/>
  <c r="BO13" i="7" a="1"/>
  <c r="AO44" i="7" a="1"/>
  <c r="AI40" i="7" a="1"/>
  <c r="AC36" i="7" a="1"/>
  <c r="AQ43" i="7" a="1"/>
  <c r="AI43" i="7" a="1"/>
  <c r="AC39" i="7" a="1"/>
  <c r="W35" i="7" a="1"/>
  <c r="F46" i="7" a="1"/>
  <c r="H42" i="7" a="1"/>
  <c r="J44" i="7" a="1"/>
  <c r="AP20" i="7" a="1"/>
  <c r="BN20" i="7" a="1"/>
  <c r="O44" i="7" a="1"/>
  <c r="Q40" i="7" a="1"/>
  <c r="K36" i="7" a="1"/>
  <c r="AG43" i="7" a="1"/>
  <c r="AA39" i="7" a="1"/>
  <c r="U35" i="7" a="1"/>
  <c r="N44" i="7" a="1"/>
  <c r="P40" i="7" a="1"/>
  <c r="H40" i="7" a="1"/>
  <c r="BK34" i="7" a="1"/>
  <c r="P43" i="7" a="1"/>
  <c r="BI25" i="7" a="1"/>
  <c r="BO34" i="7" a="1"/>
  <c r="AF25" i="7" a="1"/>
  <c r="BD38" i="7" a="1"/>
  <c r="AX12" i="7" a="1"/>
  <c r="I39" i="7" a="1"/>
  <c r="C35" i="7" a="1"/>
  <c r="D44" i="7" a="1"/>
  <c r="BO38" i="7" a="1"/>
  <c r="BI34" i="7" a="1"/>
  <c r="K44" i="7" a="1"/>
  <c r="E40" i="7" a="1"/>
  <c r="BP34" i="7" a="1"/>
  <c r="BH34" i="7" a="1"/>
  <c r="E43" i="7" a="1"/>
  <c r="BP37" i="7" a="1"/>
  <c r="AD33" i="7" a="1"/>
  <c r="AF29" i="7" a="1"/>
  <c r="Y19" i="7" a="1"/>
  <c r="L10" i="7" a="1"/>
  <c r="AE34" i="7" a="1"/>
  <c r="BP32" i="7" a="1"/>
  <c r="BJ28" i="7" a="1"/>
  <c r="BL24" i="7" a="1"/>
  <c r="I33" i="7" a="1"/>
  <c r="C29" i="7" a="1"/>
  <c r="BA46" i="7" a="1"/>
  <c r="BG32" i="7" a="1"/>
  <c r="BA28" i="7" a="1"/>
  <c r="AS28" i="7" a="1"/>
  <c r="R44" i="7" a="1"/>
  <c r="AS31" i="7" a="1"/>
  <c r="AL21" i="7" a="1"/>
  <c r="AN17" i="7" a="1"/>
  <c r="H21" i="7" a="1"/>
  <c r="BL19" i="7" a="1"/>
  <c r="BN35" i="7" a="1"/>
  <c r="C34" i="7" a="1"/>
  <c r="BN28" i="7" a="1"/>
  <c r="BH24" i="7" a="1"/>
  <c r="E33" i="7" a="1"/>
  <c r="BP27" i="7" a="1"/>
  <c r="AW45" i="7" a="1"/>
  <c r="K33" i="7" a="1"/>
  <c r="J23" i="7" a="1"/>
  <c r="BK21" i="7" a="1"/>
  <c r="BM17" i="7" a="1"/>
  <c r="AK29" i="7" a="1"/>
  <c r="AG34" i="7" a="1"/>
  <c r="W44" i="7" a="1"/>
  <c r="BD28" i="7" a="1"/>
  <c r="AL5" i="7" a="1"/>
  <c r="BD18" i="7" a="1"/>
  <c r="AQ22" i="7" a="1"/>
  <c r="AK18" i="7" a="1"/>
  <c r="AW27" i="7" a="1"/>
  <c r="U21" i="7" a="1"/>
  <c r="O17" i="7" a="1"/>
  <c r="S27" i="7" a="1"/>
  <c r="R22" i="7" a="1"/>
  <c r="L18" i="7" a="1"/>
  <c r="D18" i="7" a="1"/>
  <c r="BK23" i="7" a="1"/>
  <c r="AB46" i="7" a="1"/>
  <c r="V42" i="7" a="1"/>
  <c r="Q39" i="7" a="1"/>
  <c r="AR15" i="7" a="1"/>
  <c r="W7" i="7" a="1"/>
  <c r="BO4" i="7" a="1"/>
  <c r="AU25" i="7" a="1"/>
  <c r="BI20" i="7" a="1"/>
  <c r="BC16" i="7" a="1"/>
  <c r="AX21" i="7" a="1"/>
  <c r="AR17" i="7" a="1"/>
  <c r="AW28" i="7" a="1"/>
  <c r="G22" i="7" a="1"/>
  <c r="I18" i="7" a="1"/>
  <c r="BJ16" i="7" a="1"/>
  <c r="BP23" i="7" a="1"/>
  <c r="N41" i="7" a="1"/>
  <c r="P37" i="7" a="1"/>
  <c r="G34" i="7" a="1"/>
  <c r="AT10" i="7" a="1"/>
  <c r="BM33" i="7" a="1"/>
  <c r="I6" i="7" a="1"/>
  <c r="I14" i="7" a="1"/>
  <c r="C10" i="7" a="1"/>
  <c r="AH20" i="7" a="1"/>
  <c r="BG13" i="7" a="1"/>
  <c r="AG44" i="7" a="1"/>
  <c r="AA40" i="7" a="1"/>
  <c r="U36" i="7" a="1"/>
  <c r="M36" i="7" a="1"/>
  <c r="AA43" i="7" a="1"/>
  <c r="U39" i="7" a="1"/>
  <c r="BD36" i="7" a="1"/>
  <c r="BO44" i="7" a="1"/>
  <c r="AT27" i="7" a="1"/>
  <c r="AR7" i="7" a="1"/>
  <c r="AU8" i="7" a="1"/>
  <c r="N35" i="7" a="1"/>
  <c r="G44" i="7" a="1"/>
  <c r="I40" i="7" a="1"/>
  <c r="C36" i="7" a="1"/>
  <c r="Y43" i="7" a="1"/>
  <c r="S39" i="7" a="1"/>
  <c r="M35" i="7" a="1"/>
  <c r="F44" i="7" a="1"/>
  <c r="BO42" i="7" a="1"/>
  <c r="BI38" i="7" a="1"/>
  <c r="BC34" i="7" a="1"/>
  <c r="BG29" i="7" a="1"/>
  <c r="BA25" i="7" a="1"/>
  <c r="Q17" i="7" a="1"/>
  <c r="AS7" i="7" a="1"/>
  <c r="AF24" i="7" a="1"/>
  <c r="BP41" i="7" a="1"/>
  <c r="BJ37" i="7" a="1"/>
  <c r="BK46" i="7" a="1"/>
  <c r="BM42" i="7" a="1"/>
  <c r="BG38" i="7" a="1"/>
  <c r="BA34" i="7" a="1"/>
  <c r="C44" i="7" a="1"/>
  <c r="BN38" i="7" a="1"/>
  <c r="BF38" i="7" a="1"/>
  <c r="AZ34" i="7" a="1"/>
  <c r="BN41" i="7" a="1"/>
  <c r="H26" i="7" a="1"/>
  <c r="V33" i="7" a="1"/>
  <c r="O23" i="7" a="1"/>
  <c r="AD16" i="7" a="1"/>
  <c r="BP5" i="7" a="1"/>
  <c r="AO45" i="7" a="1"/>
  <c r="BH32" i="7" a="1"/>
  <c r="BB28" i="7" a="1"/>
  <c r="M46" i="7" a="1"/>
  <c r="BJ31" i="7" a="1"/>
  <c r="BL27" i="7" a="1"/>
  <c r="AM45" i="7" a="1"/>
  <c r="AY32" i="7" a="1"/>
  <c r="AQ32" i="7" a="1"/>
  <c r="AK28" i="7" a="1"/>
  <c r="AR43" i="7" a="1"/>
  <c r="H28" i="7" a="1"/>
  <c r="AD21" i="7" a="1"/>
  <c r="T23" i="7" a="1"/>
  <c r="AV7" i="7" a="1"/>
  <c r="N30" i="7" a="1"/>
  <c r="AJ31" i="7" a="1"/>
  <c r="AD27" i="7" a="1"/>
  <c r="AB40" i="7" a="1"/>
  <c r="Q32" i="7" a="1"/>
  <c r="K28" i="7" a="1"/>
  <c r="H39" i="7" a="1"/>
  <c r="AA31" i="7" a="1"/>
  <c r="U27" i="7" a="1"/>
  <c r="M27" i="7" a="1"/>
  <c r="Z35" i="7" a="1"/>
  <c r="BA30" i="7" a="1"/>
  <c r="AT20" i="7" a="1"/>
  <c r="AV41" i="7" a="1"/>
  <c r="G45" i="7" a="1"/>
  <c r="AG5" i="7" a="1"/>
  <c r="AX13" i="7" a="1"/>
  <c r="AX27" i="7" a="1"/>
  <c r="AI22" i="7" a="1"/>
  <c r="AC18" i="7" a="1"/>
  <c r="AK26" i="7" a="1"/>
  <c r="M21" i="7" a="1"/>
  <c r="G17" i="7" a="1"/>
  <c r="BI26" i="7" a="1"/>
  <c r="J22" i="7" a="1"/>
  <c r="BK20" i="7" a="1"/>
  <c r="BM16" i="7" a="1"/>
  <c r="BC23" i="7" a="1"/>
  <c r="T46" i="7" a="1"/>
  <c r="G43" i="7" a="1"/>
  <c r="AG41" i="7" a="1"/>
  <c r="BG36" i="7" a="1"/>
  <c r="Q5" i="7" a="1"/>
  <c r="G42" i="7" a="1"/>
  <c r="V25" i="7" a="1"/>
  <c r="BA20" i="7" a="1"/>
  <c r="AU16" i="7" a="1"/>
  <c r="AP21" i="7" a="1"/>
  <c r="AJ17" i="7" a="1"/>
  <c r="Q28" i="7" a="1"/>
  <c r="BP20" i="7" a="1"/>
  <c r="BH20" i="7" a="1"/>
  <c r="BB16" i="7" a="1"/>
  <c r="L45" i="7" a="1"/>
  <c r="F41" i="7" a="1"/>
  <c r="D29" i="7" a="1"/>
  <c r="AR14" i="7" a="1"/>
  <c r="BA32" i="7" a="1"/>
  <c r="BL9" i="7" a="1"/>
  <c r="AW24" i="7" a="1"/>
  <c r="BJ12" i="7" a="1"/>
  <c r="BL8" i="7" a="1"/>
  <c r="AT19" i="7" a="1"/>
  <c r="AY13" i="7" a="1"/>
  <c r="Y44" i="7" a="1"/>
  <c r="S40" i="7" a="1"/>
  <c r="K40" i="7" a="1"/>
  <c r="E36" i="7" a="1"/>
  <c r="S43" i="7" a="1"/>
  <c r="AT40" i="7" a="1"/>
  <c r="AV36" i="7" a="1"/>
  <c r="AR31" i="7" a="1"/>
  <c r="D7" i="7" a="1"/>
  <c r="AS12" i="7" a="1"/>
  <c r="L39" i="7" a="1"/>
  <c r="F35" i="7" a="1"/>
  <c r="BP42" i="7" a="1"/>
  <c r="BJ38" i="7" a="1"/>
  <c r="BL34" i="7" a="1"/>
  <c r="Q43" i="7" a="1"/>
  <c r="K39" i="7" a="1"/>
  <c r="E35" i="7" a="1"/>
  <c r="BM46" i="7" a="1"/>
  <c r="BG42" i="7" a="1"/>
  <c r="BA38" i="7" a="1"/>
  <c r="BE33" i="7" a="1"/>
  <c r="AY29" i="7" a="1"/>
  <c r="G21" i="7" a="1"/>
  <c r="O25" i="7" a="1"/>
  <c r="AP9" i="7" a="1"/>
  <c r="BN45" i="7" a="1"/>
  <c r="BH41" i="7" a="1"/>
  <c r="BB37" i="7" a="1"/>
  <c r="BC46" i="7" a="1"/>
  <c r="BE42" i="7" a="1"/>
  <c r="AY38" i="7" a="1"/>
  <c r="BJ46" i="7" a="1"/>
  <c r="BL42" i="7" a="1"/>
  <c r="BD42" i="7" a="1"/>
  <c r="AX38" i="7" a="1"/>
  <c r="BL45" i="7" a="1"/>
  <c r="BO28" i="7" a="1"/>
  <c r="BI24" i="7" a="1"/>
  <c r="Q16" i="7" a="1"/>
  <c r="AM19" i="7" a="1"/>
  <c r="T5" i="7" a="1"/>
  <c r="BC31" i="7" a="1"/>
  <c r="Z44" i="7" a="1"/>
  <c r="AZ32" i="7" a="1"/>
  <c r="AT28" i="7" a="1"/>
  <c r="BN44" i="7" a="1"/>
  <c r="BB31" i="7" a="1"/>
  <c r="BD27" i="7" a="1"/>
  <c r="D43" i="7" a="1"/>
  <c r="BE41" i="7" a="1"/>
  <c r="AI32" i="7" a="1"/>
  <c r="AC28" i="7" a="1"/>
  <c r="V18" i="7" a="1"/>
  <c r="Z27" i="7" a="1"/>
  <c r="F16" i="7" a="1"/>
  <c r="AL11" i="7" a="1"/>
  <c r="AL43" i="7" a="1"/>
  <c r="AO38" i="7" a="1"/>
  <c r="AB31" i="7" a="1"/>
  <c r="V27" i="7" a="1"/>
  <c r="N39" i="7" a="1"/>
  <c r="I32" i="7" a="1"/>
  <c r="C28" i="7" a="1"/>
  <c r="BI37" i="7" a="1"/>
  <c r="S31" i="7" a="1"/>
  <c r="K31" i="7" a="1"/>
  <c r="E27" i="7" a="1"/>
  <c r="AY34" i="7" a="1"/>
  <c r="AR24" i="7" a="1"/>
  <c r="AL45" i="7" a="1"/>
  <c r="BB40" i="7" a="1"/>
  <c r="D33" i="7" a="1"/>
  <c r="C20" i="7" a="1"/>
  <c r="BN23" i="7" a="1"/>
  <c r="BH19" i="7" a="1"/>
  <c r="AC46" i="7" a="1"/>
  <c r="AE24" i="7" a="1"/>
  <c r="AG20" i="7" a="1"/>
  <c r="AA16" i="7" a="1"/>
  <c r="AG23" i="7" a="1"/>
  <c r="AA19" i="7" a="1"/>
  <c r="S19" i="7" a="1"/>
  <c r="X31" i="7" a="1"/>
  <c r="V24" i="7" a="1"/>
  <c r="D10" i="7" a="1"/>
  <c r="K42" i="7" a="1"/>
  <c r="C30" i="7" a="1"/>
  <c r="AO15" i="7" a="1"/>
  <c r="AP12" i="7" a="1"/>
  <c r="AT23" i="7" a="1"/>
  <c r="AH34" i="7" a="1"/>
  <c r="AY24" i="7" a="1"/>
  <c r="AS20" i="7" a="1"/>
  <c r="AM32" i="7" a="1"/>
  <c r="AH21" i="7" a="1"/>
  <c r="AB17" i="7" a="1"/>
  <c r="AI27" i="7" a="1"/>
  <c r="P25" i="7" a="1"/>
  <c r="AZ20" i="7" a="1"/>
  <c r="AY36" i="7" a="1"/>
  <c r="D45" i="7" a="1"/>
  <c r="BK31" i="7" a="1"/>
  <c r="N7" i="7" a="1"/>
  <c r="BL36" i="7" a="1"/>
  <c r="M13" i="7" a="1"/>
  <c r="AD9" i="7" a="1"/>
  <c r="AI23" i="7" a="1"/>
  <c r="BB12" i="7" a="1"/>
  <c r="BD8" i="7" a="1"/>
  <c r="BL18" i="7" a="1"/>
  <c r="AQ13" i="7" a="1"/>
  <c r="Q44" i="7" a="1"/>
  <c r="I44" i="7" a="1"/>
  <c r="C40" i="7" a="1"/>
  <c r="BN34" i="7" a="1"/>
  <c r="AR44" i="7" a="1"/>
  <c r="AL40" i="7" a="1"/>
  <c r="BD39" i="7" a="1"/>
  <c r="Z6" i="7" a="1"/>
  <c r="BB22" i="7" a="1"/>
  <c r="J43" i="7" a="1"/>
  <c r="D39" i="7" a="1"/>
  <c r="BN46" i="7" a="1"/>
  <c r="BH42" i="7" a="1"/>
  <c r="BB38" i="7" a="1"/>
  <c r="BD34" i="7" a="1"/>
  <c r="I43" i="7" a="1"/>
  <c r="C39" i="7" a="1"/>
  <c r="BL37" i="7" a="1"/>
  <c r="BE46" i="7" a="1"/>
  <c r="AY42" i="7" a="1"/>
  <c r="AI26" i="7" a="1"/>
  <c r="AW33" i="7" a="1"/>
  <c r="H25" i="7" a="1"/>
  <c r="W11" i="7" a="1"/>
  <c r="AN13" i="7" a="1"/>
  <c r="AR38" i="7" a="1"/>
  <c r="BF45" i="7" a="1"/>
  <c r="AZ41" i="7" a="1"/>
  <c r="AT37" i="7" a="1"/>
  <c r="AU46" i="7" a="1"/>
  <c r="AW42" i="7" a="1"/>
  <c r="AQ38" i="7" a="1"/>
  <c r="BB46" i="7" a="1"/>
  <c r="AT46" i="7" a="1"/>
  <c r="AV42" i="7" a="1"/>
  <c r="AP38" i="7" a="1"/>
  <c r="BM32" i="7" a="1"/>
  <c r="BG28" i="7" a="1"/>
  <c r="G20" i="7" a="1"/>
  <c r="X28" i="7" a="1"/>
  <c r="BO14" i="7" a="1"/>
  <c r="L43" i="7" a="1"/>
  <c r="AU31" i="7" a="1"/>
  <c r="AZ43" i="7" a="1"/>
  <c r="AR32" i="7" a="1"/>
  <c r="AL28" i="7" a="1"/>
  <c r="AT43" i="7" a="1"/>
  <c r="AT31" i="7" a="1"/>
  <c r="AV27" i="7" a="1"/>
  <c r="AN27" i="7" a="1"/>
  <c r="K41" i="7" a="1"/>
  <c r="AA32" i="7" a="1"/>
  <c r="T22" i="7" a="1"/>
  <c r="N18" i="7" a="1"/>
  <c r="D20" i="7" a="1"/>
  <c r="AJ15" i="7" a="1"/>
  <c r="F31" i="7" a="1"/>
  <c r="D28" i="7" a="1"/>
  <c r="AA37" i="7" a="1"/>
  <c r="T31" i="7" a="1"/>
  <c r="N27" i="7" a="1"/>
  <c r="BO37" i="7" a="1"/>
  <c r="BJ30" i="7" a="1"/>
  <c r="BL26" i="7" a="1"/>
  <c r="AT36" i="7" a="1"/>
  <c r="AF35" i="7" a="1"/>
  <c r="C31" i="7" a="1"/>
  <c r="BN25" i="7" a="1"/>
  <c r="AU32" i="7" a="1"/>
  <c r="X38" i="7" a="1"/>
  <c r="D35" i="7" a="1"/>
  <c r="AL10" i="7" a="1"/>
  <c r="AM8" i="7" a="1"/>
  <c r="BG33" i="7" a="1"/>
  <c r="BF23" i="7" a="1"/>
  <c r="AZ19" i="7" a="1"/>
  <c r="BA37" i="7" a="1"/>
  <c r="W24" i="7" a="1"/>
  <c r="Y20" i="7" a="1"/>
  <c r="S16" i="7" a="1"/>
  <c r="Y23" i="7" a="1"/>
  <c r="Q23" i="7" a="1"/>
  <c r="K19" i="7" a="1"/>
  <c r="BG30" i="7" a="1"/>
  <c r="BK12" i="7" a="1"/>
  <c r="I46" i="7" a="1"/>
  <c r="AS9" i="7" a="1"/>
  <c r="AQ6" i="7" a="1"/>
  <c r="AL22" i="7" a="1"/>
  <c r="BN22" i="7" a="1"/>
  <c r="BH18" i="7" a="1"/>
  <c r="E37" i="7" a="1"/>
  <c r="AZ21" i="7" a="1"/>
  <c r="AT17" i="7" a="1"/>
  <c r="BE28" i="7" a="1"/>
  <c r="AO22" i="7" a="1"/>
  <c r="AI18" i="7" a="1"/>
  <c r="AA18" i="7" a="1"/>
  <c r="AP27" i="7" a="1"/>
  <c r="BO46" i="7" a="1"/>
  <c r="BI42" i="7" a="1"/>
  <c r="BI40" i="7" a="1"/>
  <c r="M19" i="7" a="1"/>
  <c r="AZ37" i="7" a="1"/>
  <c r="AV9" i="7" a="1"/>
  <c r="BP46" i="7" a="1"/>
  <c r="BE34" i="7" a="1"/>
  <c r="BB41" i="7" a="1"/>
  <c r="AP42" i="7" a="1"/>
  <c r="AA38" i="7" a="1"/>
  <c r="W28" i="7" a="1"/>
  <c r="AD31" i="7" a="1"/>
  <c r="BK30" i="7" a="1"/>
  <c r="AV26" i="7" a="1"/>
  <c r="AO25" i="7" a="1"/>
  <c r="C16" i="7" a="1"/>
  <c r="T30" i="7" a="1"/>
  <c r="Y22" i="7" a="1"/>
  <c r="H31" i="7" a="1"/>
  <c r="AT6" i="7" a="1"/>
  <c r="D46" i="7" a="1"/>
  <c r="BO40" i="7" a="1"/>
  <c r="BI36" i="7" a="1"/>
  <c r="F45" i="7" a="1"/>
  <c r="H41" i="7" a="1"/>
  <c r="BK35" i="7" a="1"/>
  <c r="BL44" i="7" a="1"/>
  <c r="BF40" i="7" a="1"/>
  <c r="AX40" i="7" a="1"/>
  <c r="AR36" i="7" a="1"/>
  <c r="BF43" i="7" a="1"/>
  <c r="AP41" i="7" a="1"/>
  <c r="AJ37" i="7" a="1"/>
  <c r="N33" i="7" a="1"/>
  <c r="W6" i="7" a="1"/>
  <c r="W14" i="7" a="1"/>
  <c r="BG39" i="7" a="1"/>
  <c r="BA35" i="7" a="1"/>
  <c r="AT44" i="7" a="1"/>
  <c r="AV40" i="7" a="1"/>
  <c r="AP36" i="7" a="1"/>
  <c r="BD43" i="7" a="1"/>
  <c r="AX39" i="7" a="1"/>
  <c r="AR35" i="7" a="1"/>
  <c r="AJ35" i="7" a="1"/>
  <c r="AC44" i="7" a="1"/>
  <c r="W40" i="7" a="1"/>
  <c r="V39" i="7" a="1"/>
  <c r="M31" i="7" a="1"/>
  <c r="V21" i="7" a="1"/>
  <c r="C38" i="7" a="1"/>
  <c r="BM9" i="7" a="1"/>
  <c r="AF36" i="7" a="1"/>
  <c r="AQ44" i="7" a="1"/>
  <c r="AK40" i="7" a="1"/>
  <c r="AE36" i="7" a="1"/>
  <c r="AS43" i="7" a="1"/>
  <c r="AM39" i="7" a="1"/>
  <c r="AO35" i="7" a="1"/>
  <c r="AF34" i="7" a="1"/>
  <c r="X34" i="7" a="1"/>
  <c r="R30" i="7" a="1"/>
  <c r="AB13" i="7" a="1"/>
  <c r="BJ42" i="7" a="1"/>
  <c r="BK41" i="7" a="1"/>
  <c r="BD37" i="7" a="1"/>
  <c r="AJ38" i="7" a="1"/>
  <c r="AL46" i="7" a="1"/>
  <c r="BM41" i="7" a="1"/>
  <c r="AF27" i="7" a="1"/>
  <c r="BM26" i="7" a="1"/>
  <c r="BJ33" i="7" a="1"/>
  <c r="AY33" i="7" a="1"/>
  <c r="I23" i="7" a="1"/>
  <c r="BF22" i="7" a="1"/>
  <c r="S18" i="7" a="1"/>
  <c r="AU22" i="7" a="1"/>
  <c r="O15" i="7" a="1"/>
  <c r="BE43" i="7" a="1"/>
  <c r="AY39" i="7" a="1"/>
  <c r="AS35" i="7" a="1"/>
  <c r="AL44" i="7" a="1"/>
  <c r="AN40" i="7" a="1"/>
  <c r="AH36" i="7" a="1"/>
  <c r="AV43" i="7" a="1"/>
  <c r="AP39" i="7" a="1"/>
  <c r="AH39" i="7" a="1"/>
  <c r="AB35" i="7" a="1"/>
  <c r="U44" i="7" a="1"/>
  <c r="E28" i="7" a="1"/>
  <c r="AC37" i="7" a="1"/>
  <c r="AL26" i="7" a="1"/>
  <c r="M44" i="7" a="1"/>
  <c r="BC13" i="7" a="1"/>
  <c r="V40" i="7" a="1"/>
  <c r="X36" i="7" a="1"/>
  <c r="AI44" i="7" a="1"/>
  <c r="AC40" i="7" a="1"/>
  <c r="W36" i="7" a="1"/>
  <c r="AK43" i="7" a="1"/>
  <c r="AE39" i="7" a="1"/>
  <c r="AG35" i="7" a="1"/>
  <c r="Y35" i="7" a="1"/>
  <c r="P34" i="7" a="1"/>
  <c r="J30" i="7" a="1"/>
  <c r="AA34" i="7" a="1"/>
  <c r="U30" i="7" a="1"/>
  <c r="AD20" i="7" a="1"/>
  <c r="AK9" i="7" a="1"/>
  <c r="AY41" i="7" a="1"/>
  <c r="AG33" i="7" a="1"/>
  <c r="AA29" i="7" a="1"/>
  <c r="U25" i="7" a="1"/>
  <c r="N34" i="7" a="1"/>
  <c r="P30" i="7" a="1"/>
  <c r="J26" i="7" a="1"/>
  <c r="P33" i="7" a="1"/>
  <c r="J29" i="7" a="1"/>
  <c r="BK27" i="7" a="1"/>
  <c r="E46" i="7" a="1"/>
  <c r="AX32" i="7" a="1"/>
  <c r="BO22" i="7" a="1"/>
  <c r="BI18" i="7" a="1"/>
  <c r="X19" i="7" a="1"/>
  <c r="AE18" i="7" a="1"/>
  <c r="BM19" i="7" a="1"/>
  <c r="AQ28" i="7" a="1"/>
  <c r="BN36" i="7" a="1"/>
  <c r="BH26" i="7" a="1"/>
  <c r="AR27" i="7" a="1"/>
  <c r="AH43" i="7" a="1"/>
  <c r="L7" i="7" a="1"/>
  <c r="AS19" i="7" a="1"/>
  <c r="AL7" i="7" a="1"/>
  <c r="AQ17" i="7" a="1"/>
  <c r="E26" i="7" a="1"/>
  <c r="AM6" i="7" a="1"/>
  <c r="AW16" i="7" a="1"/>
  <c r="H43" i="7" a="1"/>
  <c r="AL23" i="7" a="1"/>
  <c r="AB26" i="7" a="1"/>
  <c r="N12" i="7" a="1"/>
  <c r="BO24" i="7" a="1"/>
  <c r="BD25" i="7" a="1"/>
  <c r="J20" i="7" a="1"/>
  <c r="J45" i="7" a="1"/>
  <c r="AZ28" i="7" a="1"/>
  <c r="AO16" i="7" a="1"/>
  <c r="BI33" i="7" a="1"/>
  <c r="AC6" i="7" a="1"/>
  <c r="R13" i="7" a="1"/>
  <c r="BJ5" i="7" a="1"/>
  <c r="AW15" i="7" a="1"/>
  <c r="AB7" i="7" a="1"/>
  <c r="Z15" i="7" a="1"/>
  <c r="U11" i="7" a="1"/>
  <c r="BM7" i="7" a="1"/>
  <c r="J9" i="7" a="1"/>
  <c r="P16" i="7" a="1"/>
  <c r="U45" i="7" a="1"/>
  <c r="BO35" i="7" a="1"/>
  <c r="BI21" i="7" a="1"/>
  <c r="AF7" i="7" a="1"/>
  <c r="AP32" i="7" a="1"/>
  <c r="Q15" i="7" a="1"/>
  <c r="BK10" i="7" a="1"/>
  <c r="V22" i="7" a="1"/>
  <c r="BB7" i="7" a="1"/>
  <c r="AQ35" i="7" a="1"/>
  <c r="BG12" i="7" a="1"/>
  <c r="S12" i="7" a="1"/>
  <c r="J10" i="7" a="1"/>
  <c r="O6" i="7" a="1"/>
  <c r="Q12" i="7" a="1"/>
  <c r="AI12" i="7" a="1"/>
  <c r="AO17" i="7" a="1"/>
  <c r="X17" i="7" a="1"/>
  <c r="O38" i="7" a="1"/>
  <c r="N37" i="7" a="1"/>
  <c r="O33" i="7" a="1"/>
  <c r="E15" i="7" a="1"/>
  <c r="R16" i="7" a="1"/>
  <c r="Z4" i="7" a="1"/>
  <c r="BG20" i="7" a="1"/>
  <c r="O35" i="7" a="1"/>
  <c r="AV18" i="7" a="1"/>
  <c r="BA10" i="7" a="1"/>
  <c r="BE12" i="7" a="1"/>
  <c r="AY35" i="7" a="1"/>
  <c r="AU10" i="7" a="1"/>
  <c r="V9" i="7" a="1"/>
  <c r="BL38" i="7" a="1"/>
  <c r="BM37" i="7" a="1"/>
  <c r="AW46" i="7" a="1"/>
  <c r="AX45" i="7" a="1"/>
  <c r="AN42" i="7" a="1"/>
  <c r="AM31" i="7" a="1"/>
  <c r="BL39" i="7" a="1"/>
  <c r="AH35" i="7" a="1"/>
  <c r="BL29" i="7" a="1"/>
  <c r="AX23" i="7" a="1"/>
  <c r="C19" i="7" a="1"/>
  <c r="AZ18" i="7" a="1"/>
  <c r="BN37" i="7" a="1"/>
  <c r="AW18" i="7" a="1"/>
  <c r="AY45" i="7" a="1"/>
  <c r="T44" i="7" a="1"/>
  <c r="N40" i="7" a="1"/>
  <c r="P36" i="7" a="1"/>
  <c r="AA44" i="7" a="1"/>
  <c r="U40" i="7" a="1"/>
  <c r="O36" i="7" a="1"/>
  <c r="AC43" i="7" a="1"/>
  <c r="W39" i="7" a="1"/>
  <c r="O39" i="7" a="1"/>
  <c r="Q35" i="7" a="1"/>
  <c r="H34" i="7" a="1"/>
  <c r="AP25" i="7" a="1"/>
  <c r="S34" i="7" a="1"/>
  <c r="AB24" i="7" a="1"/>
  <c r="AT15" i="7" a="1"/>
  <c r="AL6" i="7" a="1"/>
  <c r="K26" i="7" a="1"/>
  <c r="Y33" i="7" a="1"/>
  <c r="S29" i="7" a="1"/>
  <c r="M25" i="7" a="1"/>
  <c r="F34" i="7" a="1"/>
  <c r="H30" i="7" a="1"/>
  <c r="BK24" i="7" a="1"/>
  <c r="H33" i="7" a="1"/>
  <c r="BI31" i="7" a="1"/>
  <c r="BC27" i="7" a="1"/>
  <c r="BF44" i="7" a="1"/>
  <c r="AD29" i="7" a="1"/>
  <c r="BG22" i="7" a="1"/>
  <c r="BE8" i="7" a="1"/>
  <c r="AS8" i="7" a="1"/>
  <c r="Z16" i="7" a="1"/>
  <c r="AO32" i="7" a="1"/>
  <c r="AI28" i="7" a="1"/>
  <c r="O42" i="7" a="1"/>
  <c r="AY31" i="7" a="1"/>
  <c r="AS27" i="7" a="1"/>
  <c r="AO41" i="7" a="1"/>
  <c r="X32" i="7" a="1"/>
  <c r="R28" i="7" a="1"/>
  <c r="J28" i="7" a="1"/>
  <c r="BG37" i="7" a="1"/>
  <c r="R31" i="7" a="1"/>
  <c r="K21" i="7" a="1"/>
  <c r="BA42" i="7" a="1"/>
  <c r="K25" i="7" a="1"/>
  <c r="AF5" i="7" a="1"/>
  <c r="O14" i="7" a="1"/>
  <c r="BM20" i="7" a="1"/>
  <c r="H29" i="7" a="1"/>
  <c r="O45" i="7" a="1"/>
  <c r="C17" i="7" a="1"/>
  <c r="I41" i="7" a="1"/>
  <c r="BP9" i="7" a="1"/>
  <c r="X21" i="7" a="1"/>
  <c r="P26" i="7" a="1"/>
  <c r="AR11" i="7" a="1"/>
  <c r="AL8" i="7" a="1"/>
  <c r="C15" i="7" a="1"/>
  <c r="AU14" i="7" a="1"/>
  <c r="AN15" i="7" a="1"/>
  <c r="AV23" i="7" a="1"/>
  <c r="AU29" i="7" a="1"/>
  <c r="AK30" i="7" a="1"/>
  <c r="AG28" i="7" a="1"/>
  <c r="S45" i="7" a="1"/>
  <c r="R26" i="7" a="1"/>
  <c r="BH43" i="7" a="1"/>
  <c r="AJ39" i="7" a="1"/>
  <c r="AI17" i="7" a="1"/>
  <c r="AP13" i="7" a="1"/>
  <c r="AI11" i="7" a="1"/>
  <c r="J12" i="7" a="1"/>
  <c r="AP18" i="7" a="1"/>
  <c r="L4" i="7" a="1"/>
  <c r="I22" i="7" a="1"/>
  <c r="BN17" i="7" a="1"/>
  <c r="AY37" i="7" a="1"/>
  <c r="AE7" i="7" a="1"/>
  <c r="G9" i="7" a="1"/>
  <c r="P46" i="7" a="1"/>
  <c r="T25" i="7" a="1"/>
  <c r="BC21" i="7" a="1"/>
  <c r="AC32" i="7" a="1"/>
  <c r="AF14" i="7" a="1"/>
  <c r="W8" i="7" a="1"/>
  <c r="AS22" i="7" a="1"/>
  <c r="AB6" i="7" a="1"/>
  <c r="AI9" i="7" a="1"/>
  <c r="AI14" i="7" a="1"/>
  <c r="P10" i="7" a="1"/>
  <c r="BO9" i="7" a="1"/>
  <c r="F11" i="7" a="1"/>
  <c r="AA4" i="7" a="1"/>
  <c r="AM11" i="7" a="1"/>
  <c r="M6" i="7" a="1"/>
  <c r="C13" i="7" a="1"/>
  <c r="W42" i="7" a="1"/>
  <c r="W37" i="7" a="1"/>
  <c r="AH29" i="7" a="1"/>
  <c r="BF16" i="7" a="1"/>
  <c r="AM44" i="7" a="1"/>
  <c r="AK5" i="7" a="1"/>
  <c r="BO23" i="7" a="1"/>
  <c r="AJ24" i="7" a="1"/>
  <c r="R17" i="7" a="1"/>
  <c r="BF24" i="7" a="1"/>
  <c r="BA13" i="7" a="1"/>
  <c r="BC19" i="7" a="1"/>
  <c r="AX6" i="7" a="1"/>
  <c r="BJ40" i="7" a="1"/>
  <c r="BJ29" i="7" a="1"/>
  <c r="U22" i="7" a="1"/>
  <c r="AI35" i="7" a="1"/>
  <c r="BF46" i="7" a="1"/>
  <c r="AG30" i="7" a="1"/>
  <c r="AR41" i="7" a="1"/>
  <c r="C25" i="7" a="1"/>
  <c r="F43" i="7" a="1"/>
  <c r="AY27" i="7" a="1"/>
  <c r="L31" i="7" a="1"/>
  <c r="AO19" i="7" a="1"/>
  <c r="AR19" i="7" a="1"/>
  <c r="P24" i="7" a="1"/>
  <c r="AP34" i="7" a="1"/>
  <c r="BG46" i="7" a="1"/>
  <c r="AL32" i="7" a="1"/>
  <c r="AS41" i="7" a="1"/>
  <c r="I30" i="7" a="1"/>
  <c r="C26" i="7" a="1"/>
  <c r="Q33" i="7" a="1"/>
  <c r="K29" i="7" a="1"/>
  <c r="E25" i="7" a="1"/>
  <c r="BO32" i="7" a="1"/>
  <c r="BI28" i="7" a="1"/>
  <c r="BC24" i="7" a="1"/>
  <c r="AG45" i="7" a="1"/>
  <c r="BA31" i="7" a="1"/>
  <c r="AU27" i="7" a="1"/>
  <c r="AV17" i="7" a="1"/>
  <c r="BM28" i="7" a="1"/>
  <c r="AU12" i="7" a="1"/>
  <c r="AQ12" i="7" a="1"/>
  <c r="AJ22" i="7" a="1"/>
  <c r="AJ43" i="7" a="1"/>
  <c r="AG32" i="7" a="1"/>
  <c r="AA28" i="7" a="1"/>
  <c r="BP40" i="7" a="1"/>
  <c r="AQ31" i="7" a="1"/>
  <c r="AK27" i="7" a="1"/>
  <c r="AV39" i="7" a="1"/>
  <c r="P32" i="7" a="1"/>
  <c r="H32" i="7" a="1"/>
  <c r="BK26" i="7" a="1"/>
  <c r="M37" i="7" a="1"/>
  <c r="W25" i="7" a="1"/>
  <c r="AY46" i="7" a="1"/>
  <c r="AC31" i="7" a="1"/>
  <c r="BD19" i="7" a="1"/>
  <c r="BE27" i="7" a="1"/>
  <c r="BD24" i="7" a="1"/>
  <c r="BE20" i="7" a="1"/>
  <c r="AY16" i="7" a="1"/>
  <c r="BE23" i="7" a="1"/>
  <c r="AY19" i="7" a="1"/>
  <c r="AX34" i="7" a="1"/>
  <c r="BB24" i="7" a="1"/>
  <c r="BD20" i="7" a="1"/>
  <c r="AV20" i="7" a="1"/>
  <c r="AP16" i="7" a="1"/>
  <c r="AF23" i="7" a="1"/>
  <c r="BB9" i="7" a="1"/>
  <c r="AK41" i="7" a="1"/>
  <c r="AA23" i="7" a="1"/>
  <c r="G5" i="7" a="1"/>
  <c r="AU13" i="7" a="1"/>
  <c r="Q19" i="7" a="1"/>
  <c r="AH17" i="7" a="1"/>
  <c r="BI44" i="7" a="1"/>
  <c r="V36" i="7" a="1"/>
  <c r="AH18" i="7" a="1"/>
  <c r="AT26" i="7" a="1"/>
  <c r="F5" i="7" a="1"/>
  <c r="AY17" i="7" a="1"/>
  <c r="AJ28" i="7" a="1"/>
  <c r="I9" i="7" a="1"/>
  <c r="AK24" i="7" a="1"/>
  <c r="R15" i="7" a="1"/>
  <c r="BI10" i="7" a="1"/>
  <c r="BA12" i="7" a="1"/>
  <c r="Z10" i="7" a="1"/>
  <c r="AK6" i="7" a="1"/>
  <c r="AE8" i="7" a="1"/>
  <c r="J25" i="7" a="1"/>
  <c r="N23" i="7" a="1"/>
  <c r="AA13" i="7" a="1"/>
  <c r="Z32" i="7" a="1"/>
  <c r="AV13" i="7" a="1"/>
  <c r="AH12" i="7" a="1"/>
  <c r="BK29" i="7" a="1"/>
  <c r="AB45" i="7" a="1"/>
  <c r="N19" i="7" a="1"/>
  <c r="BH14" i="7" a="1"/>
  <c r="BE10" i="7" a="1"/>
  <c r="L35" i="7" a="1"/>
  <c r="AK15" i="7" a="1"/>
  <c r="J6" i="7" a="1"/>
  <c r="AA45" i="7" a="1"/>
  <c r="BK45" i="7" a="1"/>
  <c r="U20" i="7" a="1"/>
  <c r="BK44" i="7" a="1"/>
  <c r="T43" i="7" a="1"/>
  <c r="AZ44" i="7" a="1"/>
  <c r="R9" i="7" a="1"/>
  <c r="AJ33" i="7" a="1"/>
  <c r="H4" i="7" a="1"/>
  <c r="AI8" i="7" a="1"/>
  <c r="AZ24" i="7" a="1"/>
  <c r="AM9" i="7" a="1"/>
  <c r="AW12" i="7" a="1"/>
  <c r="M4" i="7" a="1"/>
  <c r="BM27" i="7" a="1"/>
  <c r="S25" i="7" a="1"/>
  <c r="BM6" i="7" a="1"/>
  <c r="AW38" i="7" a="1"/>
  <c r="X12" i="7" a="1"/>
  <c r="BG16" i="7" a="1"/>
  <c r="AI24" i="7" a="1"/>
  <c r="Q37" i="7" a="1"/>
  <c r="AW41" i="7" a="1"/>
  <c r="AL25" i="7" a="1"/>
  <c r="BI19" i="7" a="1"/>
  <c r="P23" i="7" a="1"/>
  <c r="BM5" i="7" a="1"/>
  <c r="AQ9" i="7" a="1"/>
  <c r="J5" i="7" a="1"/>
  <c r="AZ15" i="7" a="1"/>
  <c r="BI6" i="7" a="1"/>
  <c r="H24" i="7" a="1"/>
  <c r="AT12" i="7" a="1"/>
  <c r="AJ44" i="7" a="1"/>
  <c r="AZ42" i="7" a="1"/>
  <c r="AA26" i="7" a="1"/>
  <c r="AL37" i="7" a="1"/>
  <c r="BE32" i="7" a="1"/>
  <c r="AJ32" i="7" a="1"/>
  <c r="L22" i="7" a="1"/>
  <c r="F27" i="7" a="1"/>
  <c r="N42" i="7" a="1"/>
  <c r="Q34" i="7" a="1"/>
  <c r="H37" i="7" a="1"/>
  <c r="AR21" i="7" a="1"/>
  <c r="BG44" i="7" a="1"/>
  <c r="AW21" i="7" a="1"/>
  <c r="AS25" i="7" a="1"/>
  <c r="AL27" i="7" a="1"/>
  <c r="AQ41" i="7" a="1"/>
  <c r="Y32" i="7" a="1"/>
  <c r="S28" i="7" a="1"/>
  <c r="BB39" i="7" a="1"/>
  <c r="AI31" i="7" a="1"/>
  <c r="AC27" i="7" a="1"/>
  <c r="AG38" i="7" a="1"/>
  <c r="S37" i="7" a="1"/>
  <c r="BI30" i="7" a="1"/>
  <c r="BC26" i="7" a="1"/>
  <c r="BD16" i="7" a="1"/>
  <c r="AX37" i="7" a="1"/>
  <c r="AQ26" i="7" a="1"/>
  <c r="N6" i="7" a="1"/>
  <c r="AZ9" i="7" a="1"/>
  <c r="I17" i="7" a="1"/>
  <c r="AU24" i="7" a="1"/>
  <c r="AW20" i="7" a="1"/>
  <c r="AQ16" i="7" a="1"/>
  <c r="AW23" i="7" a="1"/>
  <c r="AQ19" i="7" a="1"/>
  <c r="BJ32" i="7" a="1"/>
  <c r="AT24" i="7" a="1"/>
  <c r="AL24" i="7" a="1"/>
  <c r="AN20" i="7" a="1"/>
  <c r="AH16" i="7" a="1"/>
  <c r="AZ13" i="7" a="1"/>
  <c r="AI45" i="7" a="1"/>
  <c r="BK8" i="7" a="1"/>
  <c r="BK6" i="7" a="1"/>
  <c r="S20" i="7" a="1"/>
  <c r="G23" i="7" a="1"/>
  <c r="I19" i="7" a="1"/>
  <c r="S30" i="7" a="1"/>
  <c r="BM22" i="7" a="1"/>
  <c r="BG18" i="7" a="1"/>
  <c r="AN39" i="7" a="1"/>
  <c r="BO21" i="7" a="1"/>
  <c r="AR30" i="7" a="1"/>
  <c r="L30" i="7" a="1"/>
  <c r="BL22" i="7" a="1"/>
  <c r="L36" i="7" a="1"/>
  <c r="Z43" i="7" a="1"/>
  <c r="Z41" i="7" a="1"/>
  <c r="I27" i="7" a="1"/>
  <c r="BG11" i="7" a="1"/>
  <c r="S6" i="7" a="1"/>
  <c r="L23" i="7" a="1"/>
  <c r="C37" i="7" a="1"/>
  <c r="AB43" i="7" a="1"/>
  <c r="C24" i="7" a="1"/>
  <c r="Y39" i="7" a="1"/>
  <c r="AD10" i="7" a="1"/>
  <c r="X6" i="7" a="1"/>
  <c r="BC18" i="7" a="1"/>
  <c r="BP6" i="7" a="1"/>
  <c r="AI34" i="7" a="1"/>
  <c r="Z17" i="7" a="1"/>
  <c r="AU9" i="7" a="1"/>
  <c r="K32" i="7" a="1"/>
  <c r="BB35" i="7" a="1"/>
  <c r="BM24" i="7" a="1"/>
  <c r="E12" i="7" a="1"/>
  <c r="F8" i="7" a="1"/>
  <c r="T13" i="7" a="1"/>
  <c r="BK40" i="7" a="1"/>
  <c r="D25" i="7" a="1"/>
  <c r="AC23" i="7" a="1"/>
  <c r="AV38" i="7" a="1"/>
  <c r="AH8" i="7" a="1"/>
  <c r="Z13" i="7" a="1"/>
  <c r="AL33" i="7" a="1"/>
  <c r="F19" i="7" a="1"/>
  <c r="AV25" i="7" a="1"/>
  <c r="T11" i="7" a="1"/>
  <c r="AJ46" i="7" a="1"/>
  <c r="BO19" i="7" a="1"/>
  <c r="F33" i="7" a="1"/>
  <c r="N21" i="7" a="1"/>
  <c r="M42" i="7" a="1"/>
  <c r="L41" i="7" a="1"/>
  <c r="AS46" i="7" a="1"/>
  <c r="BJ20" i="7" a="1"/>
  <c r="AB22" i="7" a="1"/>
  <c r="AK13" i="7" a="1"/>
  <c r="T9" i="7" a="1"/>
  <c r="D4" i="7" a="1"/>
  <c r="H15" i="7" a="1"/>
  <c r="AM5" i="7" a="1"/>
  <c r="AX18" i="7" a="1"/>
  <c r="AK11" i="7" a="1"/>
  <c r="BL10" i="7" a="1"/>
  <c r="W33" i="7" a="1"/>
  <c r="AI46" i="7" a="1"/>
  <c r="AS15" i="7" a="1"/>
  <c r="AJ16" i="7" a="1"/>
  <c r="AV8" i="7" a="1"/>
  <c r="L28" i="7" a="1"/>
  <c r="AT38" i="7" a="1"/>
  <c r="BO33" i="7" a="1"/>
  <c r="AM46" i="7" a="1"/>
  <c r="E24" i="7" a="1"/>
  <c r="AD28" i="7" a="1"/>
  <c r="BK22" i="7" a="1"/>
  <c r="U37" i="7" a="1"/>
  <c r="V41" i="7" a="1"/>
  <c r="O24" i="7" a="1"/>
  <c r="BB15" i="7" a="1"/>
  <c r="AL17" i="7" a="1"/>
  <c r="BA8" i="7" a="1"/>
  <c r="BN14" i="7" a="1"/>
  <c r="AN5" i="7" a="1"/>
  <c r="BP19" i="7" a="1"/>
  <c r="BJ15" i="7" a="1"/>
  <c r="AM24" i="7" a="1"/>
  <c r="AO20" i="7" a="1"/>
  <c r="AI16" i="7" a="1"/>
  <c r="AO23" i="7" a="1"/>
  <c r="AI19" i="7" a="1"/>
  <c r="O32" i="7" a="1"/>
  <c r="BD31" i="7" a="1"/>
  <c r="AD24" i="7" a="1"/>
  <c r="AF20" i="7" a="1"/>
  <c r="AV21" i="7" a="1"/>
  <c r="M38" i="7" a="1"/>
  <c r="BI12" i="7" a="1"/>
  <c r="AF12" i="7" a="1"/>
  <c r="AR8" i="7" a="1"/>
  <c r="I16" i="7" a="1"/>
  <c r="BP21" i="7" a="1"/>
  <c r="BJ17" i="7" a="1"/>
  <c r="BB29" i="7" a="1"/>
  <c r="BE22" i="7" a="1"/>
  <c r="AY18" i="7" a="1"/>
  <c r="AL36" i="7" a="1"/>
  <c r="BG21" i="7" a="1"/>
  <c r="AY21" i="7" a="1"/>
  <c r="BA29" i="7" a="1"/>
  <c r="J40" i="7" a="1"/>
  <c r="D36" i="7" a="1"/>
  <c r="X45" i="7" a="1"/>
  <c r="BF9" i="7" a="1"/>
  <c r="H10" i="7" a="1"/>
  <c r="AI5" i="7" a="1"/>
  <c r="BM38" i="7" a="1"/>
  <c r="D23" i="7" a="1"/>
  <c r="BG17" i="7" a="1"/>
  <c r="O12" i="7" a="1"/>
  <c r="Q8" i="7" a="1"/>
  <c r="AU15" i="7" a="1"/>
  <c r="AW11" i="7" a="1"/>
  <c r="AQ7" i="7" a="1"/>
  <c r="AI7" i="7" a="1"/>
  <c r="O18" i="7" a="1"/>
  <c r="E5" i="7" a="1"/>
  <c r="BP45" i="7" a="1"/>
  <c r="I29" i="7" a="1"/>
  <c r="AO42" i="7" a="1"/>
  <c r="BB20" i="7" a="1"/>
  <c r="AE42" i="7" a="1"/>
  <c r="Y34" i="7" a="1"/>
  <c r="BB30" i="7" a="1"/>
  <c r="AJ14" i="7" a="1"/>
  <c r="Q20" i="7" a="1"/>
  <c r="AS6" i="7" a="1"/>
  <c r="Y28" i="7" a="1"/>
  <c r="BL5" i="7" a="1"/>
  <c r="BH10" i="7" a="1"/>
  <c r="P20" i="7" a="1"/>
  <c r="BP18" i="7" a="1"/>
  <c r="BC45" i="7" a="1"/>
  <c r="BH21" i="7" a="1"/>
  <c r="BB17" i="7" a="1"/>
  <c r="V29" i="7" a="1"/>
  <c r="AW22" i="7" a="1"/>
  <c r="AQ18" i="7" a="1"/>
  <c r="AO34" i="7" a="1"/>
  <c r="T33" i="7" a="1"/>
  <c r="AQ21" i="7" a="1"/>
  <c r="H44" i="7" a="1"/>
  <c r="BK38" i="7" a="1"/>
  <c r="BK36" i="7" a="1"/>
  <c r="BD13" i="7" a="1"/>
  <c r="P14" i="7" a="1"/>
  <c r="R20" i="7" a="1"/>
  <c r="BM18" i="7" a="1"/>
  <c r="Z34" i="7" a="1"/>
  <c r="BM21" i="7" a="1"/>
  <c r="J17" i="7" a="1"/>
  <c r="G12" i="7" a="1"/>
  <c r="I8" i="7" a="1"/>
  <c r="AM15" i="7" a="1"/>
  <c r="AO11" i="7" a="1"/>
  <c r="AG11" i="7" a="1"/>
  <c r="AA7" i="7" a="1"/>
  <c r="BC37" i="7" a="1"/>
  <c r="BD46" i="7" a="1"/>
  <c r="BD30" i="7" a="1"/>
  <c r="Z11" i="7" a="1"/>
  <c r="AL20" i="7" a="1"/>
  <c r="P38" i="7" a="1"/>
  <c r="V45" i="7" a="1"/>
  <c r="X41" i="7" a="1"/>
  <c r="R37" i="7" a="1"/>
  <c r="K46" i="7" a="1"/>
  <c r="E42" i="7" a="1"/>
  <c r="BP36" i="7" a="1"/>
  <c r="M45" i="7" a="1"/>
  <c r="E45" i="7" a="1"/>
  <c r="BP39" i="7" a="1"/>
  <c r="BJ35" i="7" a="1"/>
  <c r="BB43" i="7" a="1"/>
  <c r="AK32" i="7" a="1"/>
  <c r="Z25" i="7" a="1"/>
  <c r="BP31" i="7" a="1"/>
  <c r="BL31" i="7" a="1"/>
  <c r="BJ44" i="7" a="1"/>
  <c r="BL40" i="7" a="1"/>
  <c r="E41" i="7" a="1"/>
  <c r="G31" i="7" a="1"/>
  <c r="BO41" i="7" a="1"/>
  <c r="AB37" i="7" a="1"/>
  <c r="AJ20" i="7" a="1"/>
  <c r="AM18" i="7" a="1"/>
  <c r="BH37" i="7" a="1"/>
  <c r="H9" i="7" a="1"/>
  <c r="AF18" i="7" a="1"/>
  <c r="I4" i="7" a="1"/>
  <c r="H11" i="7" a="1"/>
  <c r="T41" i="7" a="1"/>
  <c r="BE6" i="7" a="1"/>
  <c r="BF15" i="7" a="1"/>
  <c r="Y15" i="7" a="1"/>
  <c r="BJ23" i="7" a="1"/>
  <c r="F20" i="7" a="1"/>
  <c r="AN8" i="7" a="1"/>
  <c r="BM39" i="7" a="1"/>
  <c r="BE45" i="7" a="1"/>
  <c r="V11" i="7" a="1"/>
  <c r="P27" i="7" a="1"/>
  <c r="M7" i="7" a="1"/>
  <c r="BI14" i="7" a="1"/>
  <c r="J24" i="7" a="1"/>
  <c r="AZ11" i="7" a="1"/>
  <c r="AQ20" i="7" a="1"/>
  <c r="I13" i="7" a="1"/>
  <c r="M9" i="7" a="1"/>
  <c r="BI41" i="7" a="1"/>
  <c r="BL32" i="7" a="1"/>
  <c r="F32" i="7" a="1"/>
  <c r="G41" i="7" a="1"/>
  <c r="AB28" i="7" a="1"/>
  <c r="AX9" i="7" a="1"/>
  <c r="AJ8" i="7" a="1"/>
  <c r="AD18" i="7" a="1"/>
  <c r="AE11" i="7" a="1"/>
  <c r="AO13" i="7" a="1"/>
  <c r="BD5" i="7" a="1"/>
  <c r="BG6" i="7" a="1"/>
  <c r="AV14" i="7" a="1"/>
  <c r="AO28" i="7" a="1"/>
  <c r="BD29" i="7" a="1"/>
  <c r="BH23" i="7" a="1"/>
  <c r="AR29" i="7" a="1"/>
  <c r="P29" i="7" a="1"/>
  <c r="AS42" i="7" a="1"/>
  <c r="AD8" i="7" a="1"/>
  <c r="AD23" i="7" a="1"/>
  <c r="W41" i="7" a="1"/>
  <c r="G46" i="7" a="1"/>
  <c r="BK17" i="7" a="1"/>
  <c r="BE9" i="7" a="1"/>
  <c r="X26" i="7" a="1"/>
  <c r="AJ30" i="7" a="1"/>
  <c r="D8" i="7" a="1"/>
  <c r="AR13" i="7" a="1"/>
  <c r="AP17" i="7" a="1"/>
  <c r="BN24" i="7" a="1"/>
  <c r="AH24" i="7" a="1"/>
  <c r="F10" i="7" a="1"/>
  <c r="AL31" i="7" a="1"/>
  <c r="BB6" i="7" a="1"/>
  <c r="BJ6" i="7" a="1"/>
  <c r="AM23" i="7" a="1"/>
  <c r="BH36" i="7" a="1"/>
  <c r="AG10" i="7" a="1"/>
  <c r="AS44" i="7" a="1"/>
  <c r="AC30" i="7" a="1"/>
  <c r="BI32" i="7" a="1"/>
  <c r="AF41" i="7" a="1"/>
  <c r="BE36" i="7" a="1"/>
  <c r="P9" i="7" a="1"/>
  <c r="BC7" i="7" a="1"/>
  <c r="O10" i="7" a="1"/>
  <c r="AF31" i="7" a="1"/>
  <c r="BK7" i="7" a="1"/>
  <c r="S24" i="7" a="1"/>
  <c r="I11" i="7" a="1"/>
  <c r="U16" i="7" a="1"/>
  <c r="AM21" i="7" a="1"/>
  <c r="E8" i="7" a="1"/>
  <c r="AF33" i="7" a="1"/>
  <c r="AM28" i="7" a="1"/>
  <c r="AB9" i="7" a="1"/>
  <c r="AC13" i="7" a="1"/>
  <c r="AY11" i="7" a="1"/>
  <c r="E10" i="7" a="1"/>
  <c r="AM10" i="7" a="1"/>
  <c r="AH26" i="7" a="1"/>
  <c r="J21" i="7" a="1"/>
  <c r="F6" i="7" a="1"/>
  <c r="BO17" i="7" a="1"/>
  <c r="BE40" i="7" a="1"/>
  <c r="AH6" i="7" a="1"/>
  <c r="AR46" i="7" a="1"/>
  <c r="BN7" i="7" a="1"/>
  <c r="AI30" i="7" a="1"/>
  <c r="AF32" i="7" a="1"/>
  <c r="O11" i="7" a="1"/>
  <c r="G8" i="7" a="1"/>
  <c r="AC42" i="7" a="1"/>
  <c r="AW35" i="7" a="1"/>
  <c r="I26" i="7" a="1"/>
  <c r="AG14" i="7" a="1"/>
  <c r="E44" i="7" a="1"/>
  <c r="K6" i="7" a="1"/>
  <c r="BH12" i="7" a="1"/>
  <c r="R19" i="7" a="1"/>
  <c r="BG14" i="7" a="1"/>
  <c r="AR20" i="7" a="1"/>
  <c r="BB10" i="7" a="1"/>
  <c r="R21" i="7" a="1"/>
  <c r="K9" i="7" a="1"/>
  <c r="AU36" i="7" a="1"/>
  <c r="AC34" i="7" a="1"/>
  <c r="BF19" i="7" a="1"/>
  <c r="BN42" i="7" a="1"/>
  <c r="BK28" i="7" a="1"/>
  <c r="BJ13" i="7" a="1"/>
  <c r="AE15" i="7" a="1"/>
  <c r="F42" i="7" a="1"/>
  <c r="AZ36" i="7" a="1"/>
  <c r="BI35" i="7" a="1"/>
  <c r="AK44" i="7" a="1"/>
  <c r="BF42" i="7" a="1"/>
  <c r="AV24" i="7" a="1"/>
  <c r="C42" i="7" a="1"/>
  <c r="BC43" i="7" a="1"/>
  <c r="F30" i="7" a="1"/>
  <c r="T6" i="7" a="1"/>
  <c r="J4" i="7" a="1"/>
  <c r="BI43" i="7" a="1"/>
  <c r="BA7" i="7" a="1"/>
  <c r="E20" i="7" a="1"/>
  <c r="AQ5" i="7" a="1"/>
  <c r="X9" i="7" a="1"/>
  <c r="Y38" i="7" a="1"/>
  <c r="AE43" i="7" a="1"/>
  <c r="D38" i="7" a="1"/>
  <c r="BG23" i="7" a="1"/>
  <c r="T8" i="7" a="1"/>
  <c r="AI21" i="7" a="1"/>
  <c r="AF10" i="7" a="1"/>
  <c r="AP4" i="7" a="1"/>
  <c r="AX35" i="7" a="1"/>
  <c r="R42" i="7" a="1"/>
  <c r="AN23" i="7" a="1"/>
  <c r="AW7" i="7" a="1"/>
  <c r="U4" i="7" a="1"/>
  <c r="AL29" i="7" a="1"/>
  <c r="AH15" i="7" a="1"/>
  <c r="AM43" i="7" a="1"/>
  <c r="BD10" i="7" a="1"/>
  <c r="AQ42" i="7" a="1"/>
  <c r="AR45" i="7" a="1"/>
  <c r="R25" i="7" a="1"/>
  <c r="AJ12" i="7" a="1"/>
  <c r="AV33" i="7" a="1"/>
  <c r="C22" i="7" a="1"/>
  <c r="L17" i="7" a="1"/>
  <c r="J33" i="7" a="1"/>
  <c r="BO11" i="7" a="1"/>
  <c r="AD19" i="7" a="1"/>
  <c r="W13" i="7" a="1"/>
  <c r="AA20" i="7" a="1"/>
  <c r="BG45" i="7" a="1"/>
  <c r="Y13" i="7" a="1"/>
  <c r="I15" i="7" a="1"/>
  <c r="AS37" i="7" a="1"/>
  <c r="J8" i="7" a="1"/>
  <c r="F21" i="7" a="1"/>
  <c r="BC15" i="7" a="1"/>
  <c r="T42" i="7" a="1"/>
  <c r="BA33" i="7" a="1"/>
  <c r="BH8" i="7" a="1"/>
  <c r="AW9" i="7" a="1"/>
  <c r="AV16" i="7" a="1"/>
  <c r="AT9" i="7" a="1"/>
  <c r="AL14" i="7" a="1"/>
  <c r="X44" i="7" a="1"/>
  <c r="BL7" i="7" a="1"/>
  <c r="V14" i="7" a="1"/>
  <c r="L38" i="7" a="1"/>
  <c r="Q26" i="7" a="1"/>
  <c r="AV11" i="7" a="1"/>
  <c r="AW31" i="7" a="1"/>
  <c r="BF25" i="7" a="1"/>
  <c r="M22" i="7" a="1"/>
  <c r="AW17" i="7" a="1"/>
  <c r="AF42" i="7" a="1"/>
  <c r="V20" i="7" a="1"/>
  <c r="AW37" i="7" a="1"/>
  <c r="BN33" i="7" a="1"/>
  <c r="T27" i="7" a="1"/>
  <c r="AM14" i="7" a="1"/>
  <c r="AV22" i="7" a="1"/>
  <c r="BF5" i="7" a="1"/>
  <c r="AF21" i="7" a="1"/>
  <c r="AW39" i="7" a="1"/>
  <c r="AQ14" i="7" a="1"/>
  <c r="AD41" i="7" a="1"/>
  <c r="BN4" i="7" a="1"/>
  <c r="BA14" i="7" a="1"/>
  <c r="BD33" i="7" a="1"/>
  <c r="AK42" i="7" a="1"/>
  <c r="K4" i="7" a="1"/>
  <c r="AB20" i="7" a="1"/>
  <c r="BD35" i="7" a="1"/>
  <c r="AI41" i="7" a="1"/>
  <c r="BC20" i="7" a="1"/>
  <c r="G27" i="7" a="1"/>
  <c r="BK9" i="7" a="1"/>
  <c r="BP12" i="7" a="1"/>
  <c r="V5" i="7" a="1"/>
  <c r="L20" i="7" a="1"/>
  <c r="AY15" i="7" a="1"/>
  <c r="K20" i="7" a="1"/>
  <c r="BP35" i="7" a="1"/>
  <c r="AK37" i="7" a="1"/>
  <c r="R35" i="7" a="1"/>
  <c r="BN12" i="7" a="1"/>
  <c r="AZ23" i="7" a="1"/>
  <c r="Z8" i="7" a="1"/>
  <c r="AT7" i="7" a="1"/>
  <c r="AM12" i="7" a="1"/>
  <c r="H46" i="7" a="1"/>
  <c r="L25" i="7" a="1"/>
  <c r="AU21" i="7" a="1"/>
  <c r="BP8" i="7" a="1"/>
  <c r="I24" i="7" a="1"/>
  <c r="E19" i="7" a="1"/>
  <c r="AA41" i="7" a="1"/>
  <c r="S32" i="7" a="1"/>
  <c r="H6" i="7" a="1"/>
  <c r="U46" i="7" a="1"/>
  <c r="X46" i="7" a="1"/>
  <c r="AM37" i="7" a="1"/>
  <c r="BN8" i="7" a="1"/>
  <c r="AW34" i="7" a="1"/>
  <c r="BE35" i="7" a="1"/>
  <c r="AI13" i="7" a="1"/>
  <c r="BD26" i="7" a="1"/>
  <c r="BC22" i="7" a="1"/>
  <c r="W15" i="7" a="1"/>
  <c r="H38" i="7" a="1"/>
  <c r="BN43" i="7" a="1"/>
  <c r="BB44" i="7" a="1"/>
  <c r="AE40" i="7" a="1"/>
  <c r="O27" i="7" a="1"/>
  <c r="AO27" i="7" a="1"/>
  <c r="BO16" i="7" a="1"/>
  <c r="AZ46" i="7" a="1"/>
  <c r="D26" i="7" a="1"/>
  <c r="BJ10" i="7" a="1"/>
  <c r="BE13" i="7" a="1"/>
  <c r="BF6" i="7" a="1"/>
  <c r="E38" i="7" a="1"/>
  <c r="BH40" i="7" a="1"/>
  <c r="P44" i="7" a="1"/>
  <c r="AK17" i="7" a="1"/>
  <c r="BK14" i="7" a="1"/>
  <c r="BN27" i="7" a="1"/>
  <c r="BH27" i="7" a="1"/>
  <c r="AP43" i="7" a="1"/>
  <c r="L8" i="7" a="1"/>
  <c r="V8" i="7" a="1"/>
  <c r="BL20" i="7" a="1"/>
  <c r="AP30" i="7" a="1"/>
  <c r="W16" i="7" a="1"/>
  <c r="BG19" i="7" a="1"/>
  <c r="D42" i="7" a="1"/>
  <c r="U23" i="7" a="1"/>
  <c r="Z19" i="7" a="1"/>
  <c r="AK10" i="7" a="1"/>
  <c r="K8" i="7" a="1"/>
  <c r="AU18" i="7" a="1"/>
  <c r="AE20" i="7" a="1"/>
  <c r="O16" i="7" a="1"/>
  <c r="AM29" i="7" a="1"/>
  <c r="BC25" i="7" a="1"/>
  <c r="BL15" i="7" a="1"/>
  <c r="BH33" i="7" a="1"/>
  <c r="AG37" i="7" a="1"/>
  <c r="T26" i="7" a="1"/>
  <c r="Q31" i="7" a="1"/>
  <c r="BP30" i="7" a="1"/>
  <c r="J31" i="7" a="1"/>
  <c r="BK4" i="7" a="1"/>
  <c r="BH16" i="7" a="1"/>
  <c r="AA10" i="7" a="1"/>
  <c r="Y12" i="7" a="1"/>
  <c r="AI15" i="7" a="1"/>
  <c r="AQ24" i="7" a="1"/>
  <c r="E7" i="7" a="1"/>
  <c r="AE38" i="7" a="1"/>
  <c r="AV34" i="7" a="1"/>
  <c r="AE33" i="7" a="1"/>
  <c r="AI10" i="7" a="1"/>
  <c r="W19" i="7" a="1"/>
  <c r="AN9" i="7" a="1"/>
  <c r="BJ8" i="7" a="1"/>
  <c r="AU42" i="7" a="1"/>
  <c r="AD5" i="7" a="1"/>
  <c r="Z14" i="7" a="1"/>
  <c r="BL6" i="7" a="1"/>
  <c r="D16" i="7" a="1"/>
  <c r="AX8" i="7" a="1"/>
  <c r="AP33" i="7" a="1"/>
  <c r="AT21" i="7" a="1"/>
  <c r="BC8" i="7" a="1"/>
  <c r="BP43" i="7" a="1"/>
  <c r="AC12" i="7" a="1"/>
  <c r="W45" i="7" a="1"/>
  <c r="AO6" i="7" a="1"/>
  <c r="H45" i="7" a="1"/>
  <c r="BC42" i="7" a="1"/>
  <c r="BH15" i="7" a="1"/>
  <c r="BP38" i="7" a="1"/>
  <c r="AJ11" i="7" a="1"/>
  <c r="BK25" i="7" a="1"/>
  <c r="AD7" i="7" a="1"/>
  <c r="AK22" i="7" a="1"/>
  <c r="AN11" i="7" a="1"/>
  <c r="J7" i="7" a="1"/>
  <c r="S7" i="7" a="1"/>
  <c r="U14" i="7" a="1"/>
  <c r="V13" i="7" a="1"/>
  <c r="W30" i="7" a="1"/>
  <c r="M18" i="7" a="1"/>
  <c r="AO8" i="7" a="1"/>
  <c r="R41" i="7" a="1"/>
  <c r="U18" i="7" a="1"/>
  <c r="V12" i="7" a="1"/>
  <c r="AU43" i="7" a="1"/>
  <c r="P22" i="7" a="1"/>
  <c r="U5" i="7" a="1"/>
  <c r="AE13" i="7" a="1"/>
  <c r="AF19" i="7" a="1"/>
  <c r="H17" i="7" a="1"/>
  <c r="BM10" i="7" a="1"/>
  <c r="L37" i="7" a="1"/>
  <c r="AP28" i="7" a="1"/>
  <c r="K24" i="7" a="1"/>
  <c r="W43" i="7" a="1"/>
  <c r="AM27" i="7" a="1"/>
  <c r="N11" i="7" a="1"/>
  <c r="C43" i="7" a="1"/>
  <c r="AB42" i="7" a="1"/>
  <c r="AC25" i="7" a="1"/>
  <c r="Q45" i="7" a="1"/>
  <c r="M20" i="7" a="1"/>
  <c r="AG39" i="7" a="1"/>
  <c r="L34" i="7" a="1"/>
  <c r="X7" i="7" a="1"/>
  <c r="AT35" i="7" a="1"/>
  <c r="E13" i="7" a="1"/>
  <c r="BF10" i="7" a="1"/>
  <c r="BP14" i="7" a="1"/>
  <c r="X35" i="7" a="1"/>
  <c r="AN33" i="7" a="1"/>
  <c r="U26" i="7" a="1"/>
  <c r="L6" i="7" a="1"/>
  <c r="L11" i="7" a="1"/>
  <c r="BF17" i="7" a="1"/>
  <c r="AS30" i="7" a="1"/>
  <c r="BL25" i="7" a="1"/>
  <c r="AE10" i="7" a="1"/>
  <c r="S46" i="7" a="1"/>
  <c r="AC9" i="7" a="1"/>
  <c r="AK12" i="7" a="1"/>
  <c r="BE18" i="7" a="1"/>
  <c r="Y11" i="7" a="1"/>
  <c r="N45" i="7" a="1"/>
  <c r="BH39" i="7" a="1"/>
  <c r="BD40" i="7" a="1"/>
  <c r="BM14" i="7" a="1"/>
  <c r="W26" i="7" a="1"/>
  <c r="AR33" i="7" a="1"/>
  <c r="D24" i="7" a="1"/>
  <c r="BG26" i="7" a="1"/>
  <c r="AK16" i="7" a="1"/>
  <c r="Z18" i="7" a="1"/>
  <c r="BD45" i="7" a="1"/>
  <c r="M15" i="7" a="1"/>
  <c r="V34" i="7" a="1"/>
  <c r="BB42" i="7" a="1"/>
  <c r="U12" i="7" a="1"/>
  <c r="M14" i="7" a="1"/>
  <c r="BA6" i="7" a="1"/>
  <c r="Y4" i="7" a="1"/>
  <c r="C33" i="7" a="1"/>
  <c r="Y5" i="7" a="1"/>
  <c r="D27" i="7" a="1"/>
  <c r="U29" i="7" a="1"/>
  <c r="AD11" i="7" a="1"/>
  <c r="S10" i="7" a="1"/>
  <c r="AR28" i="7" a="1"/>
  <c r="Z45" i="7" a="1"/>
  <c r="BL35" i="7" a="1"/>
  <c r="AK4" i="7" a="1"/>
  <c r="V32" i="7" a="1"/>
  <c r="BA23" i="7" a="1"/>
  <c r="AD6" i="7" a="1"/>
  <c r="AH37" i="7" a="1"/>
  <c r="M10" i="7" a="1"/>
  <c r="AX7" i="7" a="1"/>
  <c r="BO29" i="7" a="1"/>
  <c r="BH29" i="7" a="1"/>
  <c r="E22" i="7" a="1"/>
  <c r="BA43" i="7" a="1"/>
  <c r="O30" i="7" a="1"/>
  <c r="AP19" i="7" a="1"/>
  <c r="AU45" i="7" a="1"/>
  <c r="Q13" i="7" a="1"/>
  <c r="AH13" i="7" a="1"/>
  <c r="AO30" i="7" a="1"/>
  <c r="AC19" i="7" a="1"/>
  <c r="AD14" i="7" a="1"/>
  <c r="BG4" i="7" a="1"/>
  <c r="R14" i="7" a="1"/>
  <c r="T45" i="7" a="1"/>
  <c r="AA22" i="7" a="1"/>
  <c r="AX29" i="7" a="1"/>
  <c r="E18" i="7" a="1"/>
  <c r="E17" i="7" a="1"/>
  <c r="L29" i="7" a="1"/>
  <c r="AE21" i="7" a="1"/>
  <c r="N4" i="7" a="1"/>
  <c r="AG9" i="7" a="1"/>
  <c r="AR12" i="7" a="1"/>
  <c r="AO39" i="7" a="1"/>
  <c r="AA9" i="7" a="1"/>
  <c r="R8" i="7" a="1"/>
  <c r="AA5" i="7" a="1"/>
  <c r="AT14" i="7" a="1"/>
  <c r="J19" i="7" a="1"/>
  <c r="G33" i="7" a="1"/>
  <c r="G6" i="7" a="1"/>
  <c r="AU41" i="7" a="1"/>
  <c r="K12" i="7" a="1"/>
  <c r="V19" i="7" a="1"/>
  <c r="BN10" i="7" a="1"/>
  <c r="P17" i="7" a="1"/>
  <c r="BM11" i="7" a="1"/>
  <c r="V38" i="7" a="1"/>
  <c r="BC29" i="7" a="1"/>
  <c r="AC10" i="7" a="1"/>
  <c r="C27" i="7" a="1"/>
  <c r="X22" i="7" a="1"/>
  <c r="BO6" i="7" a="1"/>
  <c r="AV10" i="7" a="1"/>
  <c r="BO36" i="7" a="1"/>
  <c r="BF20" i="7" a="1"/>
  <c r="BG9" i="7" a="1"/>
  <c r="AP26" i="7" a="1"/>
  <c r="BO10" i="7" a="1"/>
  <c r="BF33" i="7" a="1"/>
  <c r="AU40" i="7" a="1"/>
  <c r="AF16" i="7" a="1"/>
  <c r="BN39" i="7" a="1"/>
  <c r="BP29" i="7" a="1"/>
  <c r="AZ40" i="7" a="1"/>
  <c r="AW10" i="7" a="1"/>
  <c r="BE15" i="7" a="1"/>
  <c r="C6" i="7" a="1"/>
  <c r="AB29" i="7" a="1"/>
  <c r="AX42" i="7" a="1"/>
  <c r="D37" i="7" a="1"/>
  <c r="AY30" i="7" a="1"/>
  <c r="AV19" i="7" a="1"/>
  <c r="AW36" i="7" a="1"/>
  <c r="AD36" i="7" a="1"/>
  <c r="O5" i="7" a="1"/>
  <c r="N10" i="7" a="1"/>
  <c r="AB23" i="7" a="1"/>
  <c r="BB21" i="7" a="1"/>
  <c r="L24" i="7" a="1"/>
  <c r="AL12" i="7" a="1"/>
  <c r="BK43" i="7" a="1"/>
  <c r="H20" i="7" a="1"/>
  <c r="AD13" i="7" a="1"/>
  <c r="AE16" i="7" a="1"/>
  <c r="AI20" i="7" a="1"/>
  <c r="E39" i="7" a="1"/>
  <c r="AS11" i="7" a="1"/>
  <c r="BF41" i="7" a="1"/>
  <c r="BJ19" i="7" a="1"/>
  <c r="AC45" i="7" a="1"/>
  <c r="E29" i="7" a="1"/>
  <c r="AB4" i="7" a="1"/>
  <c r="N46" i="7" a="1"/>
  <c r="AS24" i="7" a="1"/>
  <c r="BJ41" i="7" a="1"/>
  <c r="K16" i="7" a="1"/>
  <c r="AZ33" i="7" a="1"/>
  <c r="BA41" i="7" a="1"/>
  <c r="P41" i="7" a="1"/>
  <c r="AR37" i="7" a="1"/>
  <c r="AX36" i="7" a="1"/>
  <c r="AG36" i="7" a="1"/>
  <c r="BF26" i="7" a="1"/>
  <c r="S23" i="7" a="1"/>
  <c r="AV32" i="7" a="1"/>
  <c r="BJ25" i="7" a="1"/>
  <c r="V4" i="7" a="1"/>
  <c r="X18" i="7" a="1"/>
  <c r="I12" i="7" a="1"/>
  <c r="AE12" i="7" a="1"/>
  <c r="G37" i="7" a="1"/>
  <c r="AA35" i="7" a="1"/>
  <c r="P13" i="7" a="1"/>
  <c r="AG13" i="7" a="1"/>
  <c r="M39" i="7" a="1"/>
  <c r="BF30" i="7" a="1"/>
  <c r="BN32" i="7" a="1"/>
  <c r="AR9" i="7" a="1"/>
  <c r="J13" i="7" a="1"/>
  <c r="V7" i="7" a="1"/>
  <c r="AY10" i="7" a="1"/>
  <c r="U19" i="7" a="1"/>
  <c r="BA11" i="7" a="1"/>
  <c r="F25" i="7" a="1"/>
  <c r="BI46" i="7" a="1"/>
  <c r="K15" i="7" a="1"/>
  <c r="L9" i="7" a="1"/>
  <c r="AX17" i="7" a="1"/>
  <c r="BO8" i="7" a="1"/>
  <c r="U34" i="7" a="1"/>
  <c r="BA19" i="7" a="1"/>
  <c r="H18" i="7" a="1"/>
  <c r="H27" i="7" a="1"/>
  <c r="W27" i="7" a="1"/>
  <c r="BA40" i="7" a="1"/>
  <c r="BI15" i="7" a="1"/>
  <c r="Z21" i="7" a="1"/>
  <c r="F38" i="7" a="1"/>
  <c r="BB23" i="7" a="1"/>
  <c r="BC14" i="7" a="1"/>
  <c r="Z12" i="7" a="1"/>
  <c r="BO15" i="7" a="1"/>
  <c r="N14" i="7" a="1"/>
  <c r="AS13" i="7" a="1"/>
  <c r="X14" i="7" a="1"/>
  <c r="S9" i="7" a="1"/>
  <c r="AS45" i="7" a="1"/>
  <c r="AY14" i="7" a="1"/>
  <c r="W12" i="7" a="1"/>
  <c r="AH46" i="7" a="1"/>
  <c r="AX33" i="7" a="1"/>
  <c r="M24" i="7" a="1"/>
  <c r="T14" i="7" a="1"/>
  <c r="AL18" i="7" a="1"/>
  <c r="AZ7" i="7" a="1"/>
  <c r="G13" i="7" a="1"/>
  <c r="AF11" i="7" a="1"/>
  <c r="AA8" i="7" a="1"/>
  <c r="AH10" i="7" a="1"/>
  <c r="AW13" i="7" a="1"/>
  <c r="U28" i="7" a="1"/>
  <c r="Q14" i="7" a="1"/>
  <c r="AO24" i="7" a="1"/>
  <c r="H5" i="7" a="1"/>
  <c r="J35" i="7" a="1"/>
  <c r="M12" i="7" a="1"/>
  <c r="X8" i="7" a="1"/>
  <c r="BP11" i="7" a="1"/>
  <c r="BA45" i="7" a="1"/>
  <c r="AX30" i="7" a="1"/>
  <c r="F39" i="7" a="1"/>
  <c r="AD32" i="7" a="1"/>
  <c r="N16" i="7" a="1"/>
  <c r="F13" i="7" a="1"/>
  <c r="AT22" i="7" a="1"/>
  <c r="BB26" i="7" a="1"/>
  <c r="BP7" i="7" a="1"/>
  <c r="Q11" i="7" a="1"/>
  <c r="AW5" i="7" a="1"/>
  <c r="AV28" i="7" a="1"/>
  <c r="T17" i="7" a="1"/>
  <c r="AA14" i="7" a="1"/>
  <c r="BE25" i="7" a="1"/>
  <c r="AF22" i="7" a="1"/>
  <c r="J41" i="7" a="1"/>
  <c r="AN32" i="7" a="1"/>
  <c r="BB25" i="7" a="1"/>
  <c r="I36" i="7" a="1"/>
  <c r="AV35" i="7" a="1"/>
  <c r="L15" i="7" a="1"/>
  <c r="BI17" i="7" a="1"/>
  <c r="BA9" i="7" a="1"/>
  <c r="BA17" i="7" a="1"/>
  <c r="P35" i="7" a="1"/>
  <c r="K45" i="7" a="1"/>
  <c r="AQ37" i="7" a="1"/>
  <c r="AJ27" i="7" a="1"/>
  <c r="AB39" i="7" a="1"/>
  <c r="D30" i="7" a="1"/>
  <c r="AB5" i="7" a="1"/>
  <c r="P28" i="7" a="1"/>
  <c r="E16" i="7" a="1"/>
  <c r="M41" i="7" a="1"/>
  <c r="X33" i="7" a="1"/>
  <c r="N43" i="7" a="1"/>
  <c r="AD35" i="7" a="1"/>
  <c r="AD15" i="7" a="1"/>
  <c r="Q6" i="7" a="1"/>
  <c r="H7" i="7" a="1"/>
  <c r="AS26" i="7" a="1"/>
  <c r="AP11" i="7" a="1"/>
  <c r="Z7" i="7" a="1"/>
  <c r="AV5" i="7" a="1"/>
  <c r="AX16" i="7" a="1"/>
  <c r="BM15" i="7" a="1"/>
  <c r="AJ5" i="7" a="1"/>
  <c r="X42" i="7" a="1"/>
  <c r="X15" i="7" a="1"/>
  <c r="AS17" i="7" a="1"/>
  <c r="AH9" i="7" a="1"/>
  <c r="BE21" i="7" a="1"/>
  <c r="AU37" i="7" a="1"/>
  <c r="J37" i="7" a="1"/>
  <c r="AM42" i="7" a="1"/>
  <c r="BL43" i="7" a="1"/>
  <c r="L26" i="7" a="1"/>
  <c r="AF17" i="7" a="1"/>
  <c r="AD45" i="7" a="1"/>
  <c r="F9" i="7" a="1"/>
  <c r="AY22" i="7" a="1"/>
  <c r="L5" i="7" a="1"/>
  <c r="AV12" i="7" a="1"/>
  <c r="BD11" i="7" a="1"/>
  <c r="G32" i="7" a="1"/>
  <c r="AX28" i="7" a="1"/>
  <c r="Y41" i="7" a="1"/>
  <c r="R12" i="7" a="1"/>
  <c r="AG12" i="7" a="1"/>
  <c r="BE4" i="7" a="1"/>
  <c r="U41" i="7" a="1"/>
  <c r="AT25" i="7" a="1"/>
  <c r="BO30" i="7" a="1"/>
  <c r="Z24" i="7" a="1"/>
  <c r="M5" i="7" a="1"/>
  <c r="P11" i="7" a="1"/>
  <c r="G16" i="7" a="1"/>
  <c r="N24" i="7" a="1"/>
  <c r="M34" i="7" a="1"/>
  <c r="AE28" i="7" a="1"/>
  <c r="BK18" i="7" a="1"/>
  <c r="BD12" i="7" a="1"/>
  <c r="AK7" i="7" a="1"/>
  <c r="AJ29" i="7" a="1"/>
  <c r="AX24" i="7" a="1"/>
  <c r="BE11" i="7" a="1"/>
  <c r="X24" i="7" a="1"/>
  <c r="Z33" i="7" a="1"/>
  <c r="BN13" i="7" a="1"/>
  <c r="P31" i="7" a="1"/>
  <c r="AK45" i="7" a="1"/>
  <c r="AH30" i="7" a="1"/>
  <c r="Y29" i="7" a="1"/>
  <c r="G11" i="7" a="1"/>
  <c r="BE19" i="7" a="1"/>
  <c r="BH7" i="7" a="1"/>
  <c r="AZ12" i="7" a="1"/>
  <c r="BM40" i="7" a="1"/>
  <c r="P6" i="7" a="1"/>
  <c r="AT42" i="7" a="1"/>
  <c r="BG8" i="7" a="1"/>
  <c r="AE9" i="7" a="1"/>
  <c r="AR4" i="7" a="1"/>
  <c r="BC39" i="7" a="1"/>
  <c r="Y26" i="7" a="1"/>
  <c r="K37" i="7" a="1"/>
  <c r="AI38" i="7" a="1"/>
  <c r="AG22" i="7" a="1"/>
  <c r="AZ16" i="7" a="1"/>
  <c r="AT34" i="7" a="1"/>
  <c r="C46" i="7" a="1"/>
  <c r="X29" i="7" a="1"/>
  <c r="BF39" i="7" a="1"/>
  <c r="BL46" i="7" a="1"/>
  <c r="AN16" i="7" a="1"/>
  <c r="AY44" i="7" a="1"/>
  <c r="AD12" i="7" a="1"/>
  <c r="F24" i="7" a="1"/>
  <c r="AT33" i="7" a="1"/>
  <c r="AX15" i="7" a="1"/>
  <c r="AK31" i="7" a="1"/>
  <c r="AM38" i="7" a="1"/>
  <c r="BF31" i="7" a="1"/>
  <c r="BA18" i="7" a="1"/>
  <c r="BF35" i="7" a="1"/>
  <c r="T12" i="7" a="1"/>
  <c r="R7" i="7" a="1"/>
  <c r="Z37" i="7" a="1"/>
  <c r="AL35" i="7" a="1"/>
  <c r="BG5" i="7" a="1"/>
  <c r="AO12" i="7" a="1"/>
  <c r="BJ9" i="7" a="1"/>
  <c r="AP10" i="7" a="1"/>
  <c r="BN19" i="7" a="1"/>
  <c r="AC41" i="7" a="1"/>
  <c r="K27" i="7" a="1"/>
  <c r="BA21" i="7" a="1"/>
  <c r="AK19" i="7" a="1"/>
  <c r="M28" i="7" a="1"/>
  <c r="J14" i="7" a="1"/>
  <c r="AX10" i="7" a="1"/>
  <c r="O26" i="7" a="1"/>
  <c r="N38" i="7" a="1"/>
  <c r="AQ34" i="7" a="1"/>
  <c r="AO7" i="7" a="1"/>
  <c r="Z9" i="7" a="1"/>
  <c r="AS40" i="7" a="1"/>
  <c r="AJ25" i="7" a="1"/>
  <c r="BD23" i="7" a="1"/>
  <c r="AW40" i="7" a="1"/>
  <c r="Q29" i="7" a="1"/>
  <c r="G14" i="7" a="1"/>
  <c r="U15" i="7" a="1"/>
  <c r="O13" i="7" a="1"/>
  <c r="BH13" i="7" a="1"/>
  <c r="Z40" i="7" a="1"/>
  <c r="AT16" i="7" a="1"/>
  <c r="AQ15" i="7" a="1"/>
  <c r="R11" i="7" a="1"/>
  <c r="BC36" i="7" a="1"/>
  <c r="M26" i="7" a="1"/>
  <c r="AY7" i="7" a="1"/>
  <c r="AJ45" i="7" a="1"/>
  <c r="I45" i="7" a="1"/>
  <c r="E11" i="7" a="1"/>
  <c r="AB8" i="7" a="1"/>
  <c r="Q27" i="7" a="1"/>
  <c r="BD21" i="7" a="1"/>
  <c r="D5" i="7" a="1"/>
  <c r="D12" i="7" a="1"/>
  <c r="AN19" i="7" a="1"/>
  <c r="O7" i="7" a="1"/>
  <c r="AX44" i="7" a="1"/>
  <c r="AL13" i="7" a="1"/>
  <c r="K22" i="7" a="1"/>
  <c r="AA17" i="7" a="1"/>
  <c r="T40" i="7" a="1"/>
  <c r="P19" i="7" a="1"/>
  <c r="O43" i="7" a="1"/>
  <c r="AW6" i="7" a="1"/>
  <c r="AG8" i="7" a="1"/>
  <c r="AJ42" i="7" a="1"/>
  <c r="AZ29" i="7" a="1"/>
  <c r="BC38" i="7" a="1"/>
  <c r="V10" i="7" a="1"/>
  <c r="X23" i="7" a="1"/>
  <c r="M17" i="7" a="1"/>
  <c r="Q9" i="7" a="1"/>
  <c r="AH7" i="7" a="1"/>
  <c r="W9" i="7" a="1"/>
  <c r="BP16" i="7" a="1"/>
  <c r="AH5" i="7" a="1"/>
  <c r="AG15" i="7" a="1"/>
  <c r="AH33" i="7" a="1"/>
  <c r="AC4" i="7" a="1"/>
  <c r="O8" i="7" a="1"/>
  <c r="BF36" i="7" a="1"/>
  <c r="AZ26" i="7" a="1"/>
  <c r="AH31" i="7" a="1"/>
  <c r="AL15" i="7" a="1"/>
  <c r="BM8" i="7" a="1"/>
  <c r="AN4" i="7" a="1"/>
  <c r="BM13" i="7" a="1"/>
  <c r="BC11" i="7" a="1"/>
  <c r="BK39" i="7" a="1"/>
  <c r="T7" i="7" a="1"/>
  <c r="L13" i="7" a="1"/>
  <c r="BC40" i="7" a="1"/>
  <c r="BM30" i="7" a="1"/>
  <c r="R43" i="7" a="1"/>
  <c r="H12" i="7" a="1"/>
  <c r="BL16" i="7" a="1"/>
  <c r="S11" i="7" a="1"/>
  <c r="D13" i="7" a="1"/>
  <c r="N9" i="7" a="1"/>
  <c r="BM36" i="7" a="1"/>
  <c r="BF32" i="7" a="1"/>
  <c r="T39" i="7" a="1"/>
  <c r="BH4" i="7" a="1"/>
  <c r="AN22" i="7" a="1"/>
  <c r="BI4" i="7" a="1"/>
  <c r="AY8" i="7" a="1"/>
  <c r="AZ6" i="7" a="1"/>
  <c r="BC6" i="7" a="1"/>
  <c r="BG15" i="7" a="1"/>
  <c r="I42" i="7" a="1"/>
  <c r="K43" i="7" a="1"/>
  <c r="AE41" i="7" a="1"/>
  <c r="BC10" i="7" a="1"/>
  <c r="U17" i="7" a="1"/>
  <c r="Z5" i="7" a="1"/>
  <c r="BE16" i="7" a="1"/>
  <c r="AD34" i="7" a="1"/>
  <c r="K17" i="7" a="1"/>
  <c r="N13" i="7" a="1"/>
  <c r="AF30" i="7" a="1"/>
  <c r="BP28" i="7" a="1"/>
  <c r="AQ46" i="7" a="1"/>
  <c r="AM13" i="7" a="1"/>
  <c r="T24" i="7" a="1"/>
  <c r="C18" i="7" a="1"/>
  <c r="S4" i="7" a="1"/>
  <c r="AB10" i="7" a="1"/>
  <c r="AU39" i="7" a="1"/>
  <c r="AR5" i="7" a="1"/>
  <c r="AU11" i="7" a="1"/>
  <c r="BM35" i="7" a="1"/>
  <c r="O34" i="7" a="1"/>
  <c r="H19" i="7" a="1"/>
  <c r="M29" i="7" a="1"/>
  <c r="BI13" i="7" a="1"/>
  <c r="AK14" i="7" a="1"/>
  <c r="BI27" i="7" a="1"/>
  <c r="BM25" i="7" a="1"/>
  <c r="AW19" i="7" a="1"/>
  <c r="H8" i="7" a="1"/>
  <c r="AC11" i="7" a="1"/>
  <c r="AO40" i="7" a="1"/>
  <c r="K34" i="7" a="1"/>
  <c r="AB11" i="7" a="1"/>
  <c r="K11" i="7" a="1"/>
  <c r="AZ35" i="7" a="1"/>
  <c r="BF7" i="7" a="1"/>
  <c r="AE19" i="7" a="1"/>
  <c r="AF37" i="7" a="1"/>
  <c r="W32" i="7" a="1"/>
  <c r="AG19" i="7" a="1"/>
  <c r="AM41" i="7" a="1"/>
  <c r="Q10" i="7" a="1"/>
  <c r="BO45" i="7" a="1"/>
  <c r="AV6" i="7" a="1"/>
  <c r="AN34" i="7" a="1"/>
  <c r="AP8" i="7" a="1"/>
  <c r="AB27" i="7" a="1"/>
  <c r="S22" i="7" a="1"/>
  <c r="E31" i="7" a="1"/>
  <c r="AY23" i="7" a="1"/>
  <c r="U7" i="7" a="1"/>
  <c r="G30" i="7" a="1"/>
  <c r="Y10" i="7" a="1"/>
  <c r="AB16" i="7" a="1"/>
  <c r="BJ39" i="7" a="1"/>
  <c r="L33" i="7" a="1"/>
  <c r="X13" i="7" a="1"/>
  <c r="AX31" i="7" a="1"/>
  <c r="AZ39" i="7" a="1"/>
  <c r="AM36" i="7" a="1"/>
  <c r="AZ27" i="7" a="1"/>
  <c r="K18" i="7" a="1"/>
  <c r="G15" i="7" a="1"/>
  <c r="BM31" i="7" a="1"/>
  <c r="K13" i="7" a="1"/>
  <c r="AP37" i="7" a="1"/>
  <c r="Y36" i="7" a="1"/>
  <c r="AI37" i="7" a="1"/>
  <c r="V23" i="7" a="1"/>
  <c r="O41" i="7" a="1"/>
  <c r="BP44" i="7" a="1"/>
  <c r="AL9" i="7" a="1"/>
  <c r="AG46" i="7" a="1"/>
  <c r="D14" i="7" a="1"/>
  <c r="BG10" i="7" a="1"/>
  <c r="O4" i="7" a="1"/>
  <c r="R5" i="7" a="1"/>
  <c r="AA11" i="7" a="1"/>
  <c r="AX26" i="7" a="1"/>
  <c r="J46" i="7" a="1"/>
  <c r="BH5" i="7" a="1"/>
  <c r="BN15" i="7" a="1"/>
  <c r="BE24" i="7" a="1"/>
  <c r="BK11" i="7" a="1"/>
  <c r="R33" i="7" a="1"/>
  <c r="N32" i="7" a="1"/>
  <c r="AU34" i="7" a="1"/>
  <c r="AB33" i="7" a="1"/>
  <c r="BE30" i="7" a="1"/>
  <c r="BJ7" i="7" a="1"/>
  <c r="AZ38" i="7" a="1"/>
  <c r="BB34" i="7" a="1"/>
  <c r="BE7" i="7" a="1"/>
  <c r="BB11" i="7" a="1"/>
  <c r="S21" i="7" a="1"/>
  <c r="F12" i="7" a="1"/>
  <c r="AC14" i="7" a="1"/>
  <c r="W38" i="7" a="1"/>
  <c r="BD32" i="7" a="1"/>
  <c r="BK42" i="7" a="1"/>
  <c r="AM16" i="7" a="1"/>
  <c r="AE44" i="7" a="1"/>
  <c r="BP13" i="7" a="1"/>
  <c r="U42" i="7" a="1"/>
  <c r="BJ22" i="7" a="1"/>
  <c r="C5" i="7" a="1"/>
  <c r="Y27" i="7" a="1"/>
  <c r="BD14" i="7" a="1"/>
  <c r="BD9" i="7" a="1"/>
  <c r="V35" i="7" a="1"/>
  <c r="BA15" i="7" a="1"/>
  <c r="Z46" i="7" a="1"/>
  <c r="AP31" i="7" a="1"/>
  <c r="AO31" i="7" a="1"/>
  <c r="Z26" i="7" a="1"/>
  <c r="AS38" i="7" a="1"/>
  <c r="L42" i="7" a="1"/>
  <c r="AT39" i="7" a="1"/>
  <c r="U31" i="7" a="1"/>
  <c r="BH35" i="7" a="1"/>
  <c r="R40" i="7" a="1"/>
  <c r="F22" i="7" a="1"/>
  <c r="AH32" i="7" a="1"/>
  <c r="AJ40" i="7" a="1"/>
  <c r="AJ26" i="7" a="1"/>
  <c r="AJ9" i="7" a="1"/>
  <c r="AQ10" i="7" a="1"/>
  <c r="AP7" i="7" a="1"/>
  <c r="Y6" i="7" a="1"/>
  <c r="BH44" i="7" a="1"/>
  <c r="AT5" i="7" a="1"/>
  <c r="AD25" i="7" a="1"/>
  <c r="AC26" i="7" a="1"/>
  <c r="BO12" i="7" a="1"/>
  <c r="AG27" i="7" a="1"/>
  <c r="BL11" i="7" a="1"/>
  <c r="BL14" i="7" a="1"/>
  <c r="BO7" i="7" a="1"/>
  <c r="BM34" i="7" a="1"/>
  <c r="BM12" i="7" a="1"/>
  <c r="E9" i="7" a="1"/>
  <c r="AF8" i="7" a="1"/>
  <c r="BC5" i="7" a="1"/>
  <c r="BB19" i="7" a="1"/>
  <c r="AC17" i="7" a="1"/>
  <c r="AV15" i="7" a="1"/>
  <c r="AY9" i="7" a="1"/>
  <c r="AU5" i="7" a="1"/>
  <c r="C12" i="7" a="1"/>
  <c r="BC28" i="7" a="1"/>
  <c r="U6" i="7" a="1"/>
  <c r="AL4" i="7" a="1"/>
  <c r="J42" i="7" a="1"/>
  <c r="E34" i="7" a="1"/>
  <c r="BE17" i="7" a="1"/>
  <c r="K23" i="7" a="1"/>
  <c r="AW14" i="7" a="1"/>
  <c r="Q4" i="7" a="1"/>
  <c r="BB14" i="7" a="1"/>
  <c r="AE45" i="7" a="1"/>
  <c r="AA21" i="7" a="1"/>
  <c r="AY26" i="7" a="1"/>
  <c r="AN30" i="7" a="1"/>
  <c r="D17" i="7" a="1"/>
  <c r="G40" i="7" a="1"/>
  <c r="AC5" i="7" a="1"/>
  <c r="AV46" i="7" a="1"/>
  <c r="U10" i="7" a="1"/>
  <c r="AK33" i="7" a="1"/>
  <c r="BC12" i="7" a="1"/>
  <c r="X10" i="7" a="1"/>
  <c r="AQ36" i="7" a="1"/>
  <c r="BI9" i="7" a="1"/>
  <c r="AR25" i="7" a="1"/>
  <c r="AU6" i="7" a="1"/>
  <c r="AM40" i="7" a="1"/>
  <c r="BE39" i="7" a="1"/>
  <c r="AN24" i="7" a="1"/>
  <c r="BO31" i="7" a="1"/>
  <c r="BN11" i="7" a="1"/>
  <c r="AN14" i="7" a="1"/>
  <c r="AN41" i="7" a="1"/>
  <c r="BA27" i="7" a="1"/>
  <c r="AP24" i="7" a="1"/>
  <c r="BO18" i="7" a="1"/>
  <c r="S14" i="7" a="1"/>
  <c r="R45" i="7" a="1"/>
  <c r="BF11" i="7" a="1"/>
  <c r="AC20" i="7" a="1"/>
  <c r="BL23" i="7" a="1"/>
  <c r="F23" i="7" a="1"/>
  <c r="AR6" i="7" a="1"/>
  <c r="AD4" i="7" a="1"/>
  <c r="F37" i="7" a="1"/>
  <c r="C14" i="7" a="1"/>
  <c r="O9" i="7" a="1"/>
  <c r="W5" i="7" a="1"/>
  <c r="R29" i="7" a="1"/>
  <c r="G35" i="7" a="1"/>
  <c r="AQ8" i="7" a="1"/>
  <c r="G25" i="7" a="1"/>
  <c r="AG31" i="7" a="1"/>
  <c r="AA25" i="7" a="1"/>
  <c r="Q24" i="7" a="1"/>
  <c r="AN10" i="7" a="1"/>
  <c r="AH11" i="7" a="1"/>
  <c r="P7" i="7" a="1"/>
  <c r="BG7" i="7" a="1"/>
  <c r="F29" i="7" a="1"/>
  <c r="Z28" i="7" a="1"/>
  <c r="C8" i="7" a="1"/>
  <c r="BF18" i="7" a="1"/>
  <c r="AS23" i="7" a="1"/>
  <c r="S5" i="7" a="1"/>
  <c r="AB12" i="7" a="1"/>
  <c r="E21" i="7" a="1"/>
  <c r="AY5" i="7" a="1"/>
  <c r="AU13" i="30"/>
  <c r="BB5" i="7" a="1"/>
  <c r="AS16" i="7" a="1"/>
  <c r="BJ45" i="7" a="1"/>
  <c r="AY20" i="7" a="1"/>
  <c r="BH46" i="7" a="1"/>
  <c r="AR39" i="7" a="1"/>
  <c r="AQ23" i="7" a="1"/>
  <c r="BA16" i="7" a="1"/>
  <c r="C4" i="7" a="1"/>
  <c r="BK15" i="7" a="1"/>
  <c r="AG7" i="7" a="1"/>
  <c r="AV30" i="7" a="1"/>
  <c r="BN31" i="7" a="1"/>
  <c r="BA26" i="7" a="1"/>
  <c r="AS32" i="7" a="1"/>
  <c r="AU26" i="7" a="1"/>
  <c r="G18" i="7" a="1"/>
  <c r="AI42" i="7" a="1"/>
  <c r="BO5" i="7" a="1"/>
  <c r="BH6" i="7" a="1"/>
  <c r="K14" i="7" a="1"/>
  <c r="H14" i="7" a="1"/>
  <c r="X16" i="7" a="1"/>
  <c r="AH19" i="7" a="1"/>
  <c r="BF4" i="7" a="1"/>
  <c r="AG24" i="7" a="1"/>
  <c r="AN7" i="7" a="1"/>
  <c r="BK5" i="7" a="1"/>
  <c r="AL19" i="7" a="1"/>
  <c r="S8" i="7" a="1"/>
  <c r="E4" i="7" a="1"/>
  <c r="D6" i="7" a="1"/>
  <c r="BI5" i="7" a="1"/>
  <c r="Y24" i="7" a="1"/>
  <c r="BI16" i="7" a="1"/>
  <c r="AX41" i="7" a="1"/>
  <c r="AC24" i="7" a="1"/>
  <c r="R46" i="7" a="1"/>
  <c r="AP6" i="7" a="1"/>
  <c r="Y7" i="7" a="1"/>
  <c r="E6" i="7" a="1"/>
  <c r="AK46" i="7" a="1"/>
  <c r="BG35" i="7" a="1"/>
  <c r="BN16" i="7" a="1"/>
  <c r="N20" i="7" a="1"/>
  <c r="AB15" i="7" a="1"/>
  <c r="AX25" i="7" a="1"/>
  <c r="AZ31" i="7" a="1"/>
  <c r="Y8" i="7" a="1"/>
  <c r="C45" i="7" a="1"/>
  <c r="D9" i="7" a="1"/>
  <c r="H16" i="7" a="1"/>
  <c r="AD38" i="7" a="1"/>
  <c r="BH28" i="7" a="1"/>
  <c r="L16" i="7" a="1"/>
  <c r="BN6" i="7" a="1"/>
  <c r="I28" i="7" a="1"/>
  <c r="AJ13" i="7" a="1"/>
  <c r="M8" i="7" a="1"/>
  <c r="D15" i="7" a="1"/>
  <c r="AF6" i="7" a="1"/>
  <c r="AO36" i="7" a="1"/>
  <c r="T4" i="7" a="1"/>
  <c r="AI29" i="7" a="1"/>
  <c r="AD22" i="7" a="1"/>
  <c r="T16" i="7" a="1"/>
  <c r="AZ14" i="7" a="1"/>
  <c r="AK20" i="7" a="1"/>
  <c r="AJ7" i="7" a="1"/>
  <c r="N36" i="7" a="1"/>
  <c r="C9" i="7" a="1"/>
  <c r="BP4" i="7" a="1"/>
  <c r="AN6" i="7" a="1"/>
  <c r="AH38" i="7" a="1"/>
  <c r="Z31" i="7" a="1"/>
  <c r="BA5" i="7" a="1"/>
  <c r="AN18" i="7" a="1"/>
  <c r="AP15" i="7" a="1"/>
  <c r="AT8" i="7" a="1"/>
  <c r="F14" i="7" a="1"/>
  <c r="AL39" i="7" a="1"/>
  <c r="AH27" i="7" a="1"/>
  <c r="BA44" i="7" a="1"/>
  <c r="BF34" i="7" a="1"/>
  <c r="AB25" i="7" a="1"/>
  <c r="AK25" i="7" a="1"/>
  <c r="BN18" i="7" a="1"/>
  <c r="G7" i="7" a="1"/>
  <c r="AL34" i="7" a="1"/>
  <c r="BI23" i="7" a="1"/>
  <c r="BL12" i="7" a="1"/>
  <c r="W10" i="7" a="1"/>
  <c r="BJ11" i="7" a="1"/>
  <c r="AP29" i="7" a="1"/>
  <c r="C21" i="7" a="1"/>
  <c r="AM20" i="7" a="1"/>
  <c r="AW8" i="7" a="1"/>
  <c r="G38" i="7" a="1"/>
  <c r="D41" i="7" a="1"/>
  <c r="J16" i="7" a="1"/>
  <c r="N5" i="7" a="1"/>
  <c r="I5" i="7" a="1"/>
  <c r="Y14" i="7" a="1"/>
  <c r="AU44" i="7" a="1"/>
  <c r="AU7" i="7" a="1"/>
  <c r="AM34" i="7" a="1"/>
  <c r="BL13" i="7" a="1"/>
  <c r="BM23" i="7" a="1"/>
  <c r="H23" i="7" a="1"/>
  <c r="AR23" i="7" a="1"/>
  <c r="BL4" i="7" a="1"/>
  <c r="U8" i="7" a="1"/>
  <c r="AE5" i="7" a="1"/>
  <c r="E14" i="7" a="1"/>
  <c r="G10" i="7" a="1"/>
  <c r="I31" i="7" a="1"/>
  <c r="L27" i="7" a="1"/>
  <c r="Y37" i="7" a="1"/>
  <c r="Q7" i="7" a="1"/>
  <c r="BJ34" i="7" a="1"/>
  <c r="C23" i="7" a="1"/>
  <c r="W18" i="7" a="1"/>
  <c r="I10" i="7" a="1"/>
  <c r="P18" i="7" a="1"/>
  <c r="Z29" i="7" a="1"/>
  <c r="BJ14" i="7" a="1"/>
  <c r="AX11" i="7" a="1"/>
  <c r="Q36" i="7" a="1"/>
  <c r="AO14" i="7" a="1"/>
  <c r="BD15" i="7" a="1"/>
  <c r="R10" i="7" a="1"/>
  <c r="J32" i="7" a="1"/>
  <c r="AB14" i="7" a="1"/>
  <c r="AS10" i="7" a="1"/>
  <c r="AK38" i="7" a="1"/>
  <c r="AR26" i="7" a="1"/>
  <c r="BC44" i="7" a="1"/>
  <c r="BK19" i="7" a="1"/>
  <c r="L12" i="7" a="1"/>
  <c r="AX19" i="7" a="1"/>
  <c r="BP10" i="7" a="1"/>
  <c r="BE5" i="7" a="1"/>
  <c r="BJ43" i="7" a="1"/>
  <c r="AU28" i="7" a="1"/>
  <c r="BJ4" i="7" a="1"/>
  <c r="J15" i="7" a="1"/>
  <c r="H13" i="7" a="1"/>
  <c r="AM25" i="7" a="1"/>
  <c r="AH44" i="7" a="1"/>
  <c r="AS14" i="7" a="1"/>
  <c r="W4" i="7" a="1"/>
  <c r="C11" i="7" a="1"/>
  <c r="T15" i="7" a="1"/>
  <c r="AS5" i="7" a="1"/>
  <c r="AU20" i="7" a="1"/>
  <c r="AK23" i="7" a="1"/>
  <c r="AE26" i="7" a="1"/>
  <c r="X11" i="7" a="1"/>
  <c r="AC15" i="7" a="1"/>
  <c r="BB8" i="7" a="1"/>
  <c r="BD17" i="7" a="1"/>
  <c r="BI8" i="7" a="1"/>
  <c r="AM33" i="7" a="1"/>
  <c r="BI11" i="7" a="1"/>
  <c r="P45" i="7" a="1"/>
  <c r="BA24" i="7" a="1"/>
  <c r="BK37" i="7" a="1"/>
  <c r="J39" i="7" a="1"/>
  <c r="AX5" i="7" a="1"/>
  <c r="AE6" i="7" a="1"/>
  <c r="BL17" i="7" a="1"/>
  <c r="P8" i="7" a="1"/>
  <c r="L14" i="7" a="1"/>
  <c r="AJ6" i="7" a="1"/>
  <c r="BN30" i="7" a="1"/>
  <c r="R32" i="7" a="1"/>
  <c r="AO9" i="7" a="1"/>
  <c r="X30" i="7" a="1"/>
  <c r="T28" i="7" a="1"/>
  <c r="N25" i="7" a="1"/>
  <c r="AM7" i="7" a="1"/>
  <c r="BJ24" i="7" a="1"/>
  <c r="Z30" i="7" a="1"/>
  <c r="AD43" i="7" a="1"/>
  <c r="BP15" i="7" a="1"/>
  <c r="O37" i="7" a="1"/>
  <c r="AA24" i="7" a="1"/>
  <c r="I37" i="7" a="1"/>
  <c r="C41" i="7" a="1"/>
  <c r="BD22" i="7" a="1"/>
  <c r="AF9" i="7" a="1"/>
  <c r="BB13" i="7" a="1"/>
  <c r="R34" i="7" a="1"/>
  <c r="AV29" i="7" a="1"/>
  <c r="AA15" i="7" a="1"/>
  <c r="BF8" i="7" a="1"/>
  <c r="AT32" i="7" a="1"/>
  <c r="M30" i="7" a="1"/>
  <c r="BC9" i="7" a="1"/>
  <c r="AE25" i="7" a="1"/>
  <c r="J11" i="7" a="1"/>
  <c r="AO37" i="7" a="1"/>
  <c r="AZ5" i="7" a="1"/>
  <c r="AP46" i="7" a="1"/>
  <c r="AA30" i="7" a="1"/>
  <c r="AH28" i="7" a="1"/>
  <c r="AQ11" i="7" a="1"/>
  <c r="BN40" i="7" a="1"/>
  <c r="AR16" i="7" a="1"/>
  <c r="AS33" i="7" a="1"/>
  <c r="AA46" i="7" a="1"/>
  <c r="BH38" i="7" a="1"/>
  <c r="BF12" i="7" a="1"/>
  <c r="BJ26" i="7" a="1"/>
  <c r="S15" i="7" a="1"/>
  <c r="Y9" i="7" a="1"/>
  <c r="AB36" i="7" a="1"/>
  <c r="BN9" i="7" a="1"/>
  <c r="AG29" i="7" a="1"/>
  <c r="BH11" i="7" a="1"/>
  <c r="BG31" i="7" a="1"/>
  <c r="AL41" i="7" a="1"/>
  <c r="BA22" i="7" a="1"/>
  <c r="AV45" i="7" a="1"/>
  <c r="H35" i="7" a="1"/>
  <c r="M16" i="7" a="1"/>
  <c r="P39" i="7" a="1"/>
  <c r="AY6" i="7" a="1"/>
  <c r="BF28" i="7" a="1"/>
  <c r="AP44" i="7" a="1"/>
  <c r="K5" i="7" a="1"/>
  <c r="Z38" i="7" a="1"/>
  <c r="R18" i="7" a="1"/>
  <c r="T29" i="7" a="1"/>
  <c r="P4" i="7" a="1"/>
  <c r="AA6" i="7" a="1"/>
  <c r="L40" i="7" a="1"/>
  <c r="W19" i="30" l="1"/>
  <c r="BK6" i="7"/>
  <c r="BA16" i="7"/>
  <c r="AO28" i="7"/>
  <c r="D4" i="7"/>
  <c r="N4" i="7"/>
  <c r="AD4" i="7"/>
  <c r="BG4" i="7"/>
  <c r="BP4" i="7"/>
  <c r="G6" i="7"/>
  <c r="O6" i="7"/>
  <c r="W6" i="7"/>
  <c r="AE6" i="7"/>
  <c r="AC7" i="7"/>
  <c r="AX8" i="7"/>
  <c r="BL9" i="7"/>
  <c r="R11" i="7"/>
  <c r="AF12" i="7"/>
  <c r="AT13" i="7"/>
  <c r="AN15" i="7"/>
  <c r="AT26" i="7"/>
  <c r="AX5" i="7"/>
  <c r="BA13" i="7"/>
  <c r="H6" i="7"/>
  <c r="P6" i="7"/>
  <c r="X6" i="7"/>
  <c r="AF6" i="7"/>
  <c r="AE9" i="7"/>
  <c r="AS10" i="7"/>
  <c r="S11" i="7"/>
  <c r="BN11" i="7"/>
  <c r="M13" i="7"/>
  <c r="AA14" i="7"/>
  <c r="AO15" i="7"/>
  <c r="AP20" i="7"/>
  <c r="C23" i="7"/>
  <c r="AJ7" i="7"/>
  <c r="G4" i="7"/>
  <c r="BG5" i="7"/>
  <c r="AK7" i="7"/>
  <c r="AV18" i="7"/>
  <c r="H4" i="7"/>
  <c r="P4" i="7"/>
  <c r="AL4" i="7"/>
  <c r="BI4" i="7"/>
  <c r="I6" i="7"/>
  <c r="Q6" i="7"/>
  <c r="Y6" i="7"/>
  <c r="AG6" i="7"/>
  <c r="AQ6" i="7"/>
  <c r="AR7" i="7"/>
  <c r="R8" i="7"/>
  <c r="AF9" i="7"/>
  <c r="BO11" i="7"/>
  <c r="N13" i="7"/>
  <c r="BI13" i="7"/>
  <c r="H15" i="7"/>
  <c r="AQ20" i="7"/>
  <c r="AQ23" i="7"/>
  <c r="Z5" i="7"/>
  <c r="AA5" i="7"/>
  <c r="E10" i="7"/>
  <c r="AB5" i="7"/>
  <c r="BH5" i="7"/>
  <c r="BP5" i="7"/>
  <c r="AS6" i="7"/>
  <c r="D7" i="7"/>
  <c r="AM9" i="7"/>
  <c r="BA10" i="7"/>
  <c r="AA11" i="7"/>
  <c r="U13" i="7"/>
  <c r="AI14" i="7"/>
  <c r="AW15" i="7"/>
  <c r="K17" i="7"/>
  <c r="AV28" i="7"/>
  <c r="AP5" i="7"/>
  <c r="Q4" i="7"/>
  <c r="AN4" i="7"/>
  <c r="BJ4" i="7"/>
  <c r="J6" i="7"/>
  <c r="R6" i="7"/>
  <c r="Z6" i="7"/>
  <c r="AH6" i="7"/>
  <c r="AS7" i="7"/>
  <c r="BN8" i="7"/>
  <c r="M10" i="7"/>
  <c r="AH11" i="7"/>
  <c r="AV12" i="7"/>
  <c r="BJ13" i="7"/>
  <c r="I15" i="7"/>
  <c r="BD15" i="7"/>
  <c r="M17" i="7"/>
  <c r="E19" i="7"/>
  <c r="F13" i="7"/>
  <c r="BH4" i="7"/>
  <c r="S5" i="7"/>
  <c r="E5" i="7"/>
  <c r="M5" i="7"/>
  <c r="U5" i="7"/>
  <c r="AC5" i="7"/>
  <c r="AK5" i="7"/>
  <c r="AS5" i="7"/>
  <c r="BA5" i="7"/>
  <c r="BI5" i="7"/>
  <c r="AU6" i="7"/>
  <c r="E7" i="7"/>
  <c r="AZ7" i="7"/>
  <c r="Z8" i="7"/>
  <c r="AN9" i="7"/>
  <c r="H12" i="7"/>
  <c r="V13" i="7"/>
  <c r="P15" i="7"/>
  <c r="AI17" i="7"/>
  <c r="Y38" i="7"/>
  <c r="J5" i="7"/>
  <c r="AQ5" i="7"/>
  <c r="AV15" i="7"/>
  <c r="I4" i="7"/>
  <c r="J4" i="7"/>
  <c r="S4" i="7"/>
  <c r="AP4" i="7"/>
  <c r="BK4" i="7"/>
  <c r="C6" i="7"/>
  <c r="K6" i="7"/>
  <c r="S6" i="7"/>
  <c r="AA6" i="7"/>
  <c r="AI6" i="7"/>
  <c r="L7" i="7"/>
  <c r="AU9" i="7"/>
  <c r="BI10" i="7"/>
  <c r="AI11" i="7"/>
  <c r="AC13" i="7"/>
  <c r="AQ14" i="7"/>
  <c r="BF15" i="7"/>
  <c r="AK17" i="7"/>
  <c r="AC19" i="7"/>
  <c r="P21" i="7"/>
  <c r="AJ30" i="7"/>
  <c r="BF5" i="7"/>
  <c r="AK4" i="7"/>
  <c r="AI5" i="7"/>
  <c r="BF8" i="7"/>
  <c r="AL5" i="7"/>
  <c r="AT5" i="7"/>
  <c r="BB5" i="7"/>
  <c r="BJ5" i="7"/>
  <c r="AV6" i="7"/>
  <c r="BA7" i="7"/>
  <c r="G9" i="7"/>
  <c r="U10" i="7"/>
  <c r="AP11" i="7"/>
  <c r="BD12" i="7"/>
  <c r="C14" i="7"/>
  <c r="Q15" i="7"/>
  <c r="Q24" i="7"/>
  <c r="BO30" i="7"/>
  <c r="R20" i="7"/>
  <c r="T5" i="7"/>
  <c r="N5" i="7"/>
  <c r="K4" i="7"/>
  <c r="AA4" i="7"/>
  <c r="AR4" i="7"/>
  <c r="BL4" i="7"/>
  <c r="D6" i="7"/>
  <c r="L6" i="7"/>
  <c r="T6" i="7"/>
  <c r="AB6" i="7"/>
  <c r="AJ6" i="7"/>
  <c r="M7" i="7"/>
  <c r="BH7" i="7"/>
  <c r="AH8" i="7"/>
  <c r="AV9" i="7"/>
  <c r="P12" i="7"/>
  <c r="AD13" i="7"/>
  <c r="X15" i="7"/>
  <c r="G16" i="7"/>
  <c r="BI17" i="7"/>
  <c r="AD19" i="7"/>
  <c r="BD21" i="7"/>
  <c r="X24" i="7"/>
  <c r="R5" i="7"/>
  <c r="AN6" i="7"/>
  <c r="X9" i="7"/>
  <c r="C5" i="7"/>
  <c r="L5" i="7"/>
  <c r="F5" i="7"/>
  <c r="G5" i="7"/>
  <c r="O5" i="7"/>
  <c r="W5" i="7"/>
  <c r="AE5" i="7"/>
  <c r="AM5" i="7"/>
  <c r="AU5" i="7"/>
  <c r="BC5" i="7"/>
  <c r="BK5" i="7"/>
  <c r="AY6" i="7"/>
  <c r="T7" i="7"/>
  <c r="H9" i="7"/>
  <c r="BC9" i="7"/>
  <c r="AQ11" i="7"/>
  <c r="AK13" i="7"/>
  <c r="AY14" i="7"/>
  <c r="BN5" i="7"/>
  <c r="BO14" i="7"/>
  <c r="AY5" i="7"/>
  <c r="Z11" i="7"/>
  <c r="AJ5" i="7"/>
  <c r="V5" i="7"/>
  <c r="L4" i="7"/>
  <c r="AB4" i="7"/>
  <c r="BE4" i="7"/>
  <c r="BN4" i="7"/>
  <c r="E6" i="7"/>
  <c r="M6" i="7"/>
  <c r="U6" i="7"/>
  <c r="AC6" i="7"/>
  <c r="AK6" i="7"/>
  <c r="BI7" i="7"/>
  <c r="O9" i="7"/>
  <c r="AC10" i="7"/>
  <c r="C11" i="7"/>
  <c r="AX11" i="7"/>
  <c r="BL12" i="7"/>
  <c r="K14" i="7"/>
  <c r="Y15" i="7"/>
  <c r="L16" i="7"/>
  <c r="BN17" i="7"/>
  <c r="BB19" i="7"/>
  <c r="J8" i="7"/>
  <c r="AN12" i="7"/>
  <c r="AZ5" i="7"/>
  <c r="H5" i="7"/>
  <c r="P5" i="7"/>
  <c r="X5" i="7"/>
  <c r="AF5" i="7"/>
  <c r="AN5" i="7"/>
  <c r="AV5" i="7"/>
  <c r="BD5" i="7"/>
  <c r="BL5" i="7"/>
  <c r="AL6" i="7"/>
  <c r="BC6" i="7"/>
  <c r="U7" i="7"/>
  <c r="BP7" i="7"/>
  <c r="AP8" i="7"/>
  <c r="BD9" i="7"/>
  <c r="J11" i="7"/>
  <c r="X12" i="7"/>
  <c r="AL13" i="7"/>
  <c r="AF15" i="7"/>
  <c r="AC16" i="7"/>
  <c r="BD19" i="7"/>
  <c r="AC22" i="7"/>
  <c r="AH5" i="7"/>
  <c r="BG11" i="7"/>
  <c r="O4" i="7"/>
  <c r="K5" i="7"/>
  <c r="AP6" i="7"/>
  <c r="D5" i="7"/>
  <c r="AD5" i="7"/>
  <c r="C4" i="7"/>
  <c r="M4" i="7"/>
  <c r="AC4" i="7"/>
  <c r="BF4" i="7"/>
  <c r="BO4" i="7"/>
  <c r="F6" i="7"/>
  <c r="N6" i="7"/>
  <c r="V6" i="7"/>
  <c r="AD6" i="7"/>
  <c r="AB7" i="7"/>
  <c r="P9" i="7"/>
  <c r="BK9" i="7"/>
  <c r="AY11" i="7"/>
  <c r="AS13" i="7"/>
  <c r="BG14" i="7"/>
  <c r="AU18" i="7"/>
  <c r="BO5" i="7"/>
  <c r="BB13" i="7"/>
  <c r="AR5" i="7"/>
  <c r="I5" i="7"/>
  <c r="Q5" i="7"/>
  <c r="Y5" i="7"/>
  <c r="AG5" i="7"/>
  <c r="AO5" i="7"/>
  <c r="AW5" i="7"/>
  <c r="BE5" i="7"/>
  <c r="BM5" i="7"/>
  <c r="AM6" i="7"/>
  <c r="W9" i="7"/>
  <c r="AK10" i="7"/>
  <c r="K11" i="7"/>
  <c r="BF11" i="7"/>
  <c r="E13" i="7"/>
  <c r="S14" i="7"/>
  <c r="AG15" i="7"/>
  <c r="AE16" i="7"/>
  <c r="W18" i="7"/>
  <c r="AD22" i="7"/>
  <c r="D33" i="7"/>
  <c r="BD6" i="7"/>
  <c r="BL6" i="7"/>
  <c r="C8" i="7"/>
  <c r="K8" i="7"/>
  <c r="S8" i="7"/>
  <c r="AA8" i="7"/>
  <c r="AI8" i="7"/>
  <c r="AQ8" i="7"/>
  <c r="AY8" i="7"/>
  <c r="BG8" i="7"/>
  <c r="BO8" i="7"/>
  <c r="F10" i="7"/>
  <c r="N10" i="7"/>
  <c r="V10" i="7"/>
  <c r="AD10" i="7"/>
  <c r="AL10" i="7"/>
  <c r="AT10" i="7"/>
  <c r="BB10" i="7"/>
  <c r="BJ10" i="7"/>
  <c r="I12" i="7"/>
  <c r="Q12" i="7"/>
  <c r="Y12" i="7"/>
  <c r="AG12" i="7"/>
  <c r="AO12" i="7"/>
  <c r="AW12" i="7"/>
  <c r="BE12" i="7"/>
  <c r="BM12" i="7"/>
  <c r="D14" i="7"/>
  <c r="L14" i="7"/>
  <c r="T14" i="7"/>
  <c r="AB14" i="7"/>
  <c r="AJ14" i="7"/>
  <c r="AR14" i="7"/>
  <c r="AZ14" i="7"/>
  <c r="BH14" i="7"/>
  <c r="BP14" i="7"/>
  <c r="BG15" i="7"/>
  <c r="AP17" i="7"/>
  <c r="X18" i="7"/>
  <c r="F19" i="7"/>
  <c r="AF19" i="7"/>
  <c r="AK22" i="7"/>
  <c r="AY23" i="7"/>
  <c r="N25" i="7"/>
  <c r="C27" i="7"/>
  <c r="BP30" i="7"/>
  <c r="AR33" i="7"/>
  <c r="F7" i="7"/>
  <c r="N7" i="7"/>
  <c r="V7" i="7"/>
  <c r="AD7" i="7"/>
  <c r="AL7" i="7"/>
  <c r="AT7" i="7"/>
  <c r="BB7" i="7"/>
  <c r="BJ7" i="7"/>
  <c r="I9" i="7"/>
  <c r="Q9" i="7"/>
  <c r="Y9" i="7"/>
  <c r="AG9" i="7"/>
  <c r="AO9" i="7"/>
  <c r="AW9" i="7"/>
  <c r="BE9" i="7"/>
  <c r="BM9" i="7"/>
  <c r="D11" i="7"/>
  <c r="L11" i="7"/>
  <c r="T11" i="7"/>
  <c r="AB11" i="7"/>
  <c r="AJ11" i="7"/>
  <c r="AR11" i="7"/>
  <c r="AZ11" i="7"/>
  <c r="BH11" i="7"/>
  <c r="BP11" i="7"/>
  <c r="G13" i="7"/>
  <c r="O13" i="7"/>
  <c r="W13" i="7"/>
  <c r="AE13" i="7"/>
  <c r="AM13" i="7"/>
  <c r="AU13" i="7"/>
  <c r="BC13" i="7"/>
  <c r="BK13" i="7"/>
  <c r="J15" i="7"/>
  <c r="R15" i="7"/>
  <c r="Z15" i="7"/>
  <c r="AH15" i="7"/>
  <c r="AP15" i="7"/>
  <c r="AX15" i="7"/>
  <c r="M16" i="7"/>
  <c r="AJ16" i="7"/>
  <c r="BH16" i="7"/>
  <c r="R17" i="7"/>
  <c r="BO17" i="7"/>
  <c r="H19" i="7"/>
  <c r="BI19" i="7"/>
  <c r="S20" i="7"/>
  <c r="AX20" i="7"/>
  <c r="BL21" i="7"/>
  <c r="K23" i="7"/>
  <c r="Y24" i="7"/>
  <c r="O25" i="7"/>
  <c r="F29" i="7"/>
  <c r="AO6" i="7"/>
  <c r="AW6" i="7"/>
  <c r="BE6" i="7"/>
  <c r="BM6" i="7"/>
  <c r="D8" i="7"/>
  <c r="L8" i="7"/>
  <c r="T8" i="7"/>
  <c r="AB8" i="7"/>
  <c r="AJ8" i="7"/>
  <c r="AR8" i="7"/>
  <c r="AZ8" i="7"/>
  <c r="BH8" i="7"/>
  <c r="BP8" i="7"/>
  <c r="G10" i="7"/>
  <c r="O10" i="7"/>
  <c r="W10" i="7"/>
  <c r="AE10" i="7"/>
  <c r="AM10" i="7"/>
  <c r="AU10" i="7"/>
  <c r="BC10" i="7"/>
  <c r="BK10" i="7"/>
  <c r="J12" i="7"/>
  <c r="R12" i="7"/>
  <c r="Z12" i="7"/>
  <c r="AH12" i="7"/>
  <c r="AP12" i="7"/>
  <c r="AX12" i="7"/>
  <c r="BF12" i="7"/>
  <c r="BN12" i="7"/>
  <c r="E14" i="7"/>
  <c r="M14" i="7"/>
  <c r="U14" i="7"/>
  <c r="AC14" i="7"/>
  <c r="AK14" i="7"/>
  <c r="AS14" i="7"/>
  <c r="BA14" i="7"/>
  <c r="BI14" i="7"/>
  <c r="AQ17" i="7"/>
  <c r="BC18" i="7"/>
  <c r="AK19" i="7"/>
  <c r="X21" i="7"/>
  <c r="AL22" i="7"/>
  <c r="AF24" i="7"/>
  <c r="AL25" i="7"/>
  <c r="I27" i="7"/>
  <c r="AF31" i="7"/>
  <c r="G7" i="7"/>
  <c r="O7" i="7"/>
  <c r="W7" i="7"/>
  <c r="AE7" i="7"/>
  <c r="AM7" i="7"/>
  <c r="AU7" i="7"/>
  <c r="BC7" i="7"/>
  <c r="BK7" i="7"/>
  <c r="J9" i="7"/>
  <c r="R9" i="7"/>
  <c r="Z9" i="7"/>
  <c r="AH9" i="7"/>
  <c r="AP9" i="7"/>
  <c r="AX9" i="7"/>
  <c r="BF9" i="7"/>
  <c r="BN9" i="7"/>
  <c r="E11" i="7"/>
  <c r="M11" i="7"/>
  <c r="U11" i="7"/>
  <c r="AC11" i="7"/>
  <c r="AK11" i="7"/>
  <c r="AS11" i="7"/>
  <c r="BA11" i="7"/>
  <c r="BI11" i="7"/>
  <c r="H13" i="7"/>
  <c r="P13" i="7"/>
  <c r="X13" i="7"/>
  <c r="AF13" i="7"/>
  <c r="AN13" i="7"/>
  <c r="AV13" i="7"/>
  <c r="BD13" i="7"/>
  <c r="BL13" i="7"/>
  <c r="C15" i="7"/>
  <c r="K15" i="7"/>
  <c r="S15" i="7"/>
  <c r="AA15" i="7"/>
  <c r="AI15" i="7"/>
  <c r="AQ15" i="7"/>
  <c r="AY15" i="7"/>
  <c r="BK15" i="7"/>
  <c r="O16" i="7"/>
  <c r="AK16" i="7"/>
  <c r="BI16" i="7"/>
  <c r="S17" i="7"/>
  <c r="AS17" i="7"/>
  <c r="AE18" i="7"/>
  <c r="M19" i="7"/>
  <c r="BJ19" i="7"/>
  <c r="AY20" i="7"/>
  <c r="AS22" i="7"/>
  <c r="BG23" i="7"/>
  <c r="AM25" i="7"/>
  <c r="M29" i="7"/>
  <c r="AX6" i="7"/>
  <c r="BF6" i="7"/>
  <c r="BN6" i="7"/>
  <c r="E8" i="7"/>
  <c r="M8" i="7"/>
  <c r="U8" i="7"/>
  <c r="AC8" i="7"/>
  <c r="AK8" i="7"/>
  <c r="AS8" i="7"/>
  <c r="BA8" i="7"/>
  <c r="BI8" i="7"/>
  <c r="H10" i="7"/>
  <c r="P10" i="7"/>
  <c r="X10" i="7"/>
  <c r="AF10" i="7"/>
  <c r="AN10" i="7"/>
  <c r="AV10" i="7"/>
  <c r="BD10" i="7"/>
  <c r="BL10" i="7"/>
  <c r="C12" i="7"/>
  <c r="K12" i="7"/>
  <c r="S12" i="7"/>
  <c r="AA12" i="7"/>
  <c r="AI12" i="7"/>
  <c r="AQ12" i="7"/>
  <c r="AY12" i="7"/>
  <c r="BG12" i="7"/>
  <c r="BO12" i="7"/>
  <c r="F14" i="7"/>
  <c r="N14" i="7"/>
  <c r="V14" i="7"/>
  <c r="AD14" i="7"/>
  <c r="AL14" i="7"/>
  <c r="AT14" i="7"/>
  <c r="BB14" i="7"/>
  <c r="BJ14" i="7"/>
  <c r="U17" i="7"/>
  <c r="G18" i="7"/>
  <c r="BD18" i="7"/>
  <c r="AL19" i="7"/>
  <c r="BL19" i="7"/>
  <c r="Z20" i="7"/>
  <c r="BF20" i="7"/>
  <c r="E22" i="7"/>
  <c r="S23" i="7"/>
  <c r="AG24" i="7"/>
  <c r="AG27" i="7"/>
  <c r="AL29" i="7"/>
  <c r="AG31" i="7"/>
  <c r="R34" i="7"/>
  <c r="AA41" i="7"/>
  <c r="H7" i="7"/>
  <c r="P7" i="7"/>
  <c r="X7" i="7"/>
  <c r="AF7" i="7"/>
  <c r="AN7" i="7"/>
  <c r="AV7" i="7"/>
  <c r="BD7" i="7"/>
  <c r="BL7" i="7"/>
  <c r="C9" i="7"/>
  <c r="K9" i="7"/>
  <c r="S9" i="7"/>
  <c r="AA9" i="7"/>
  <c r="AI9" i="7"/>
  <c r="AQ9" i="7"/>
  <c r="AY9" i="7"/>
  <c r="BG9" i="7"/>
  <c r="BO9" i="7"/>
  <c r="F11" i="7"/>
  <c r="N11" i="7"/>
  <c r="V11" i="7"/>
  <c r="AD11" i="7"/>
  <c r="AL11" i="7"/>
  <c r="AT11" i="7"/>
  <c r="BB11" i="7"/>
  <c r="BJ11" i="7"/>
  <c r="I13" i="7"/>
  <c r="Q13" i="7"/>
  <c r="Y13" i="7"/>
  <c r="AG13" i="7"/>
  <c r="AO13" i="7"/>
  <c r="AW13" i="7"/>
  <c r="BE13" i="7"/>
  <c r="BM13" i="7"/>
  <c r="D15" i="7"/>
  <c r="L15" i="7"/>
  <c r="T15" i="7"/>
  <c r="AB15" i="7"/>
  <c r="AJ15" i="7"/>
  <c r="AR15" i="7"/>
  <c r="AZ15" i="7"/>
  <c r="BL15" i="7"/>
  <c r="T16" i="7"/>
  <c r="AM16" i="7"/>
  <c r="AX17" i="7"/>
  <c r="AF18" i="7"/>
  <c r="N19" i="7"/>
  <c r="AN19" i="7"/>
  <c r="AF21" i="7"/>
  <c r="AT22" i="7"/>
  <c r="AN24" i="7"/>
  <c r="BK25" i="7"/>
  <c r="AH27" i="7"/>
  <c r="BL31" i="7"/>
  <c r="Y34" i="7"/>
  <c r="AG41" i="7"/>
  <c r="BG6" i="7"/>
  <c r="BO6" i="7"/>
  <c r="F8" i="7"/>
  <c r="N8" i="7"/>
  <c r="V8" i="7"/>
  <c r="AD8" i="7"/>
  <c r="AL8" i="7"/>
  <c r="AT8" i="7"/>
  <c r="BB8" i="7"/>
  <c r="BJ8" i="7"/>
  <c r="I10" i="7"/>
  <c r="Q10" i="7"/>
  <c r="Y10" i="7"/>
  <c r="AG10" i="7"/>
  <c r="AO10" i="7"/>
  <c r="AW10" i="7"/>
  <c r="BE10" i="7"/>
  <c r="BM10" i="7"/>
  <c r="D12" i="7"/>
  <c r="L12" i="7"/>
  <c r="T12" i="7"/>
  <c r="AB12" i="7"/>
  <c r="AJ12" i="7"/>
  <c r="AR12" i="7"/>
  <c r="AZ12" i="7"/>
  <c r="BH12" i="7"/>
  <c r="BP12" i="7"/>
  <c r="G14" i="7"/>
  <c r="O14" i="7"/>
  <c r="W14" i="7"/>
  <c r="AE14" i="7"/>
  <c r="AM14" i="7"/>
  <c r="AU14" i="7"/>
  <c r="BC14" i="7"/>
  <c r="BK14" i="7"/>
  <c r="BP16" i="7"/>
  <c r="Z17" i="7"/>
  <c r="H18" i="7"/>
  <c r="P19" i="7"/>
  <c r="AA20" i="7"/>
  <c r="BG20" i="7"/>
  <c r="F22" i="7"/>
  <c r="BA22" i="7"/>
  <c r="BO23" i="7"/>
  <c r="BE27" i="7"/>
  <c r="AS29" i="7"/>
  <c r="I7" i="7"/>
  <c r="Q7" i="7"/>
  <c r="Y7" i="7"/>
  <c r="AG7" i="7"/>
  <c r="AO7" i="7"/>
  <c r="AW7" i="7"/>
  <c r="BE7" i="7"/>
  <c r="BM7" i="7"/>
  <c r="D9" i="7"/>
  <c r="L9" i="7"/>
  <c r="T9" i="7"/>
  <c r="AB9" i="7"/>
  <c r="AJ9" i="7"/>
  <c r="AR9" i="7"/>
  <c r="AZ9" i="7"/>
  <c r="BH9" i="7"/>
  <c r="BP9" i="7"/>
  <c r="G11" i="7"/>
  <c r="O11" i="7"/>
  <c r="W11" i="7"/>
  <c r="AE11" i="7"/>
  <c r="AM11" i="7"/>
  <c r="AU11" i="7"/>
  <c r="BC11" i="7"/>
  <c r="BK11" i="7"/>
  <c r="J13" i="7"/>
  <c r="R13" i="7"/>
  <c r="Z13" i="7"/>
  <c r="AH13" i="7"/>
  <c r="AP13" i="7"/>
  <c r="AX13" i="7"/>
  <c r="BF13" i="7"/>
  <c r="BN13" i="7"/>
  <c r="E15" i="7"/>
  <c r="M15" i="7"/>
  <c r="U15" i="7"/>
  <c r="AC15" i="7"/>
  <c r="AK15" i="7"/>
  <c r="AS15" i="7"/>
  <c r="BA15" i="7"/>
  <c r="BN15" i="7"/>
  <c r="U16" i="7"/>
  <c r="AR16" i="7"/>
  <c r="AY17" i="7"/>
  <c r="BK18" i="7"/>
  <c r="AS19" i="7"/>
  <c r="C20" i="7"/>
  <c r="BN20" i="7"/>
  <c r="M22" i="7"/>
  <c r="AA23" i="7"/>
  <c r="AO24" i="7"/>
  <c r="BL25" i="7"/>
  <c r="BF27" i="7"/>
  <c r="BM31" i="7"/>
  <c r="AR6" i="7"/>
  <c r="AZ6" i="7"/>
  <c r="BH6" i="7"/>
  <c r="BP6" i="7"/>
  <c r="G8" i="7"/>
  <c r="O8" i="7"/>
  <c r="W8" i="7"/>
  <c r="AE8" i="7"/>
  <c r="AM8" i="7"/>
  <c r="AU8" i="7"/>
  <c r="BC8" i="7"/>
  <c r="BK8" i="7"/>
  <c r="J10" i="7"/>
  <c r="R10" i="7"/>
  <c r="Z10" i="7"/>
  <c r="AH10" i="7"/>
  <c r="AP10" i="7"/>
  <c r="AX10" i="7"/>
  <c r="BF10" i="7"/>
  <c r="BN10" i="7"/>
  <c r="E12" i="7"/>
  <c r="M12" i="7"/>
  <c r="U12" i="7"/>
  <c r="AC12" i="7"/>
  <c r="AK12" i="7"/>
  <c r="AS12" i="7"/>
  <c r="BA12" i="7"/>
  <c r="BI12" i="7"/>
  <c r="H14" i="7"/>
  <c r="P14" i="7"/>
  <c r="X14" i="7"/>
  <c r="AF14" i="7"/>
  <c r="AN14" i="7"/>
  <c r="AV14" i="7"/>
  <c r="BD14" i="7"/>
  <c r="BL14" i="7"/>
  <c r="AA17" i="7"/>
  <c r="BA17" i="7"/>
  <c r="AM18" i="7"/>
  <c r="U19" i="7"/>
  <c r="AN21" i="7"/>
  <c r="BB22" i="7"/>
  <c r="AV24" i="7"/>
  <c r="C30" i="7"/>
  <c r="X35" i="7"/>
  <c r="BP43" i="7"/>
  <c r="J7" i="7"/>
  <c r="R7" i="7"/>
  <c r="Z7" i="7"/>
  <c r="AH7" i="7"/>
  <c r="AP7" i="7"/>
  <c r="AX7" i="7"/>
  <c r="BF7" i="7"/>
  <c r="BN7" i="7"/>
  <c r="E9" i="7"/>
  <c r="M9" i="7"/>
  <c r="U9" i="7"/>
  <c r="AC9" i="7"/>
  <c r="AK9" i="7"/>
  <c r="AS9" i="7"/>
  <c r="BA9" i="7"/>
  <c r="BI9" i="7"/>
  <c r="H11" i="7"/>
  <c r="P11" i="7"/>
  <c r="X11" i="7"/>
  <c r="AF11" i="7"/>
  <c r="AN11" i="7"/>
  <c r="AV11" i="7"/>
  <c r="BD11" i="7"/>
  <c r="BL11" i="7"/>
  <c r="C13" i="7"/>
  <c r="K13" i="7"/>
  <c r="S13" i="7"/>
  <c r="AA13" i="7"/>
  <c r="AI13" i="7"/>
  <c r="AQ13" i="7"/>
  <c r="AY13" i="7"/>
  <c r="BG13" i="7"/>
  <c r="BO13" i="7"/>
  <c r="F15" i="7"/>
  <c r="N15" i="7"/>
  <c r="V15" i="7"/>
  <c r="AD15" i="7"/>
  <c r="AL15" i="7"/>
  <c r="AT15" i="7"/>
  <c r="BB15" i="7"/>
  <c r="D16" i="7"/>
  <c r="W16" i="7"/>
  <c r="AS16" i="7"/>
  <c r="C17" i="7"/>
  <c r="AC17" i="7"/>
  <c r="O18" i="7"/>
  <c r="BL18" i="7"/>
  <c r="AT19" i="7"/>
  <c r="AH20" i="7"/>
  <c r="BO20" i="7"/>
  <c r="N22" i="7"/>
  <c r="BI22" i="7"/>
  <c r="H24" i="7"/>
  <c r="AD32" i="7"/>
  <c r="BF35" i="7"/>
  <c r="BA6" i="7"/>
  <c r="BI6" i="7"/>
  <c r="H8" i="7"/>
  <c r="P8" i="7"/>
  <c r="X8" i="7"/>
  <c r="AF8" i="7"/>
  <c r="AN8" i="7"/>
  <c r="AV8" i="7"/>
  <c r="BD8" i="7"/>
  <c r="BL8" i="7"/>
  <c r="C10" i="7"/>
  <c r="K10" i="7"/>
  <c r="S10" i="7"/>
  <c r="AA10" i="7"/>
  <c r="AI10" i="7"/>
  <c r="AQ10" i="7"/>
  <c r="AY10" i="7"/>
  <c r="BG10" i="7"/>
  <c r="BO10" i="7"/>
  <c r="F12" i="7"/>
  <c r="N12" i="7"/>
  <c r="V12" i="7"/>
  <c r="AD12" i="7"/>
  <c r="AL12" i="7"/>
  <c r="AT12" i="7"/>
  <c r="BB12" i="7"/>
  <c r="BJ12" i="7"/>
  <c r="I14" i="7"/>
  <c r="Q14" i="7"/>
  <c r="Y14" i="7"/>
  <c r="AG14" i="7"/>
  <c r="AO14" i="7"/>
  <c r="AW14" i="7"/>
  <c r="BE14" i="7"/>
  <c r="BM14" i="7"/>
  <c r="E17" i="7"/>
  <c r="BF17" i="7"/>
  <c r="AN18" i="7"/>
  <c r="V19" i="7"/>
  <c r="AV19" i="7"/>
  <c r="J20" i="7"/>
  <c r="U22" i="7"/>
  <c r="AI23" i="7"/>
  <c r="AW24" i="7"/>
  <c r="U26" i="7"/>
  <c r="D30" i="7"/>
  <c r="BL35" i="7"/>
  <c r="C7" i="7"/>
  <c r="K7" i="7"/>
  <c r="S7" i="7"/>
  <c r="AA7" i="7"/>
  <c r="AI7" i="7"/>
  <c r="AQ7" i="7"/>
  <c r="AY7" i="7"/>
  <c r="BG7" i="7"/>
  <c r="BO7" i="7"/>
  <c r="F9" i="7"/>
  <c r="N9" i="7"/>
  <c r="V9" i="7"/>
  <c r="AD9" i="7"/>
  <c r="AL9" i="7"/>
  <c r="AT9" i="7"/>
  <c r="BB9" i="7"/>
  <c r="BJ9" i="7"/>
  <c r="I11" i="7"/>
  <c r="Q11" i="7"/>
  <c r="Y11" i="7"/>
  <c r="AG11" i="7"/>
  <c r="AO11" i="7"/>
  <c r="AW11" i="7"/>
  <c r="BE11" i="7"/>
  <c r="BM11" i="7"/>
  <c r="D13" i="7"/>
  <c r="L13" i="7"/>
  <c r="T13" i="7"/>
  <c r="AB13" i="7"/>
  <c r="AJ13" i="7"/>
  <c r="AR13" i="7"/>
  <c r="AZ13" i="7"/>
  <c r="BH13" i="7"/>
  <c r="BP13" i="7"/>
  <c r="G15" i="7"/>
  <c r="O15" i="7"/>
  <c r="W15" i="7"/>
  <c r="AE15" i="7"/>
  <c r="AM15" i="7"/>
  <c r="AU15" i="7"/>
  <c r="BC15" i="7"/>
  <c r="E16" i="7"/>
  <c r="AB16" i="7"/>
  <c r="AH17" i="7"/>
  <c r="P18" i="7"/>
  <c r="X19" i="7"/>
  <c r="AI20" i="7"/>
  <c r="AV21" i="7"/>
  <c r="BJ22" i="7"/>
  <c r="I24" i="7"/>
  <c r="AI30" i="7"/>
  <c r="AE32" i="7"/>
  <c r="AT6" i="7"/>
  <c r="BB6" i="7"/>
  <c r="BJ6" i="7"/>
  <c r="I8" i="7"/>
  <c r="Q8" i="7"/>
  <c r="Y8" i="7"/>
  <c r="AG8" i="7"/>
  <c r="AO8" i="7"/>
  <c r="AW8" i="7"/>
  <c r="BE8" i="7"/>
  <c r="BM8" i="7"/>
  <c r="D10" i="7"/>
  <c r="L10" i="7"/>
  <c r="T10" i="7"/>
  <c r="AB10" i="7"/>
  <c r="AJ10" i="7"/>
  <c r="AR10" i="7"/>
  <c r="AZ10" i="7"/>
  <c r="BH10" i="7"/>
  <c r="BP10" i="7"/>
  <c r="G12" i="7"/>
  <c r="O12" i="7"/>
  <c r="W12" i="7"/>
  <c r="AE12" i="7"/>
  <c r="AM12" i="7"/>
  <c r="AU12" i="7"/>
  <c r="BC12" i="7"/>
  <c r="BK12" i="7"/>
  <c r="J14" i="7"/>
  <c r="R14" i="7"/>
  <c r="Z14" i="7"/>
  <c r="AH14" i="7"/>
  <c r="AP14" i="7"/>
  <c r="AX14" i="7"/>
  <c r="BF14" i="7"/>
  <c r="BN14" i="7"/>
  <c r="AZ16" i="7"/>
  <c r="J17" i="7"/>
  <c r="BG17" i="7"/>
  <c r="BA19" i="7"/>
  <c r="K20" i="7"/>
  <c r="H21" i="7"/>
  <c r="V22" i="7"/>
  <c r="P24" i="7"/>
  <c r="BF24" i="7"/>
  <c r="AS26" i="7"/>
  <c r="P28" i="7"/>
  <c r="I21" i="7"/>
  <c r="Q21" i="7"/>
  <c r="Y21" i="7"/>
  <c r="AG21" i="7"/>
  <c r="AO21" i="7"/>
  <c r="AW21" i="7"/>
  <c r="BE21" i="7"/>
  <c r="BM21" i="7"/>
  <c r="D23" i="7"/>
  <c r="L23" i="7"/>
  <c r="T23" i="7"/>
  <c r="AB23" i="7"/>
  <c r="AJ23" i="7"/>
  <c r="AR23" i="7"/>
  <c r="AZ23" i="7"/>
  <c r="BH23" i="7"/>
  <c r="BP23" i="7"/>
  <c r="BG24" i="7"/>
  <c r="AN25" i="7"/>
  <c r="V26" i="7"/>
  <c r="J27" i="7"/>
  <c r="BG27" i="7"/>
  <c r="AL32" i="7"/>
  <c r="AZ33" i="7"/>
  <c r="Z34" i="7"/>
  <c r="BM38" i="7"/>
  <c r="F16" i="7"/>
  <c r="N16" i="7"/>
  <c r="V16" i="7"/>
  <c r="AD16" i="7"/>
  <c r="AL16" i="7"/>
  <c r="AT16" i="7"/>
  <c r="BB16" i="7"/>
  <c r="BJ16" i="7"/>
  <c r="I18" i="7"/>
  <c r="Q18" i="7"/>
  <c r="Y18" i="7"/>
  <c r="AG18" i="7"/>
  <c r="AO18" i="7"/>
  <c r="AW18" i="7"/>
  <c r="BE18" i="7"/>
  <c r="BM18" i="7"/>
  <c r="D20" i="7"/>
  <c r="L20" i="7"/>
  <c r="T20" i="7"/>
  <c r="AB20" i="7"/>
  <c r="AJ20" i="7"/>
  <c r="AR20" i="7"/>
  <c r="AZ20" i="7"/>
  <c r="BH20" i="7"/>
  <c r="BP20" i="7"/>
  <c r="G22" i="7"/>
  <c r="O22" i="7"/>
  <c r="W22" i="7"/>
  <c r="AE22" i="7"/>
  <c r="AM22" i="7"/>
  <c r="AU22" i="7"/>
  <c r="BC22" i="7"/>
  <c r="BK22" i="7"/>
  <c r="J24" i="7"/>
  <c r="R24" i="7"/>
  <c r="Z24" i="7"/>
  <c r="AH24" i="7"/>
  <c r="AP24" i="7"/>
  <c r="AX24" i="7"/>
  <c r="P25" i="7"/>
  <c r="AI27" i="7"/>
  <c r="Q28" i="7"/>
  <c r="AW28" i="7"/>
  <c r="N29" i="7"/>
  <c r="AT29" i="7"/>
  <c r="K30" i="7"/>
  <c r="AQ30" i="7"/>
  <c r="H31" i="7"/>
  <c r="AN31" i="7"/>
  <c r="L33" i="7"/>
  <c r="AG34" i="7"/>
  <c r="AP44" i="7"/>
  <c r="BE15" i="7"/>
  <c r="BM15" i="7"/>
  <c r="D17" i="7"/>
  <c r="L17" i="7"/>
  <c r="T17" i="7"/>
  <c r="AB17" i="7"/>
  <c r="AJ17" i="7"/>
  <c r="AR17" i="7"/>
  <c r="AZ17" i="7"/>
  <c r="BH17" i="7"/>
  <c r="BP17" i="7"/>
  <c r="G19" i="7"/>
  <c r="O19" i="7"/>
  <c r="W19" i="7"/>
  <c r="AE19" i="7"/>
  <c r="AM19" i="7"/>
  <c r="AU19" i="7"/>
  <c r="BC19" i="7"/>
  <c r="BK19" i="7"/>
  <c r="J21" i="7"/>
  <c r="R21" i="7"/>
  <c r="Z21" i="7"/>
  <c r="AH21" i="7"/>
  <c r="AP21" i="7"/>
  <c r="AX21" i="7"/>
  <c r="BF21" i="7"/>
  <c r="BN21" i="7"/>
  <c r="E23" i="7"/>
  <c r="M23" i="7"/>
  <c r="U23" i="7"/>
  <c r="AC23" i="7"/>
  <c r="AK23" i="7"/>
  <c r="AS23" i="7"/>
  <c r="BA23" i="7"/>
  <c r="BI23" i="7"/>
  <c r="AT25" i="7"/>
  <c r="BA26" i="7"/>
  <c r="K27" i="7"/>
  <c r="BM27" i="7"/>
  <c r="AM32" i="7"/>
  <c r="AU16" i="7"/>
  <c r="BC16" i="7"/>
  <c r="BK16" i="7"/>
  <c r="J18" i="7"/>
  <c r="R18" i="7"/>
  <c r="Z18" i="7"/>
  <c r="AH18" i="7"/>
  <c r="AP18" i="7"/>
  <c r="AX18" i="7"/>
  <c r="BF18" i="7"/>
  <c r="BN18" i="7"/>
  <c r="E20" i="7"/>
  <c r="M20" i="7"/>
  <c r="U20" i="7"/>
  <c r="AC20" i="7"/>
  <c r="AK20" i="7"/>
  <c r="AS20" i="7"/>
  <c r="BA20" i="7"/>
  <c r="BI20" i="7"/>
  <c r="H22" i="7"/>
  <c r="P22" i="7"/>
  <c r="X22" i="7"/>
  <c r="AF22" i="7"/>
  <c r="AN22" i="7"/>
  <c r="AV22" i="7"/>
  <c r="BD22" i="7"/>
  <c r="BL22" i="7"/>
  <c r="C24" i="7"/>
  <c r="K24" i="7"/>
  <c r="S24" i="7"/>
  <c r="AA24" i="7"/>
  <c r="AI24" i="7"/>
  <c r="AQ24" i="7"/>
  <c r="AY24" i="7"/>
  <c r="V25" i="7"/>
  <c r="AU25" i="7"/>
  <c r="AC26" i="7"/>
  <c r="AO27" i="7"/>
  <c r="BN27" i="7"/>
  <c r="X28" i="7"/>
  <c r="BD28" i="7"/>
  <c r="U29" i="7"/>
  <c r="BA29" i="7"/>
  <c r="L30" i="7"/>
  <c r="AR30" i="7"/>
  <c r="I31" i="7"/>
  <c r="AO31" i="7"/>
  <c r="F32" i="7"/>
  <c r="AT32" i="7"/>
  <c r="BH33" i="7"/>
  <c r="AH34" i="7"/>
  <c r="G42" i="7"/>
  <c r="I45" i="7"/>
  <c r="C21" i="7"/>
  <c r="K21" i="7"/>
  <c r="S21" i="7"/>
  <c r="AA21" i="7"/>
  <c r="AI21" i="7"/>
  <c r="AQ21" i="7"/>
  <c r="AY21" i="7"/>
  <c r="BG21" i="7"/>
  <c r="BO21" i="7"/>
  <c r="F23" i="7"/>
  <c r="N23" i="7"/>
  <c r="V23" i="7"/>
  <c r="AD23" i="7"/>
  <c r="AL23" i="7"/>
  <c r="AT23" i="7"/>
  <c r="BB23" i="7"/>
  <c r="BJ23" i="7"/>
  <c r="W25" i="7"/>
  <c r="E26" i="7"/>
  <c r="BB26" i="7"/>
  <c r="Q27" i="7"/>
  <c r="AP27" i="7"/>
  <c r="T33" i="7"/>
  <c r="AO34" i="7"/>
  <c r="AL36" i="7"/>
  <c r="AN39" i="7"/>
  <c r="O45" i="7"/>
  <c r="H16" i="7"/>
  <c r="P16" i="7"/>
  <c r="X16" i="7"/>
  <c r="AF16" i="7"/>
  <c r="AN16" i="7"/>
  <c r="AV16" i="7"/>
  <c r="BD16" i="7"/>
  <c r="BL16" i="7"/>
  <c r="C18" i="7"/>
  <c r="K18" i="7"/>
  <c r="S18" i="7"/>
  <c r="AA18" i="7"/>
  <c r="AI18" i="7"/>
  <c r="AQ18" i="7"/>
  <c r="AY18" i="7"/>
  <c r="BG18" i="7"/>
  <c r="BO18" i="7"/>
  <c r="F20" i="7"/>
  <c r="N20" i="7"/>
  <c r="V20" i="7"/>
  <c r="AD20" i="7"/>
  <c r="AL20" i="7"/>
  <c r="AT20" i="7"/>
  <c r="BB20" i="7"/>
  <c r="BJ20" i="7"/>
  <c r="I22" i="7"/>
  <c r="Q22" i="7"/>
  <c r="Y22" i="7"/>
  <c r="AG22" i="7"/>
  <c r="AO22" i="7"/>
  <c r="AW22" i="7"/>
  <c r="BE22" i="7"/>
  <c r="BM22" i="7"/>
  <c r="D24" i="7"/>
  <c r="L24" i="7"/>
  <c r="T24" i="7"/>
  <c r="AB24" i="7"/>
  <c r="AJ24" i="7"/>
  <c r="AR24" i="7"/>
  <c r="AZ24" i="7"/>
  <c r="BN24" i="7"/>
  <c r="AV25" i="7"/>
  <c r="AD26" i="7"/>
  <c r="R27" i="7"/>
  <c r="BO27" i="7"/>
  <c r="Y28" i="7"/>
  <c r="BE28" i="7"/>
  <c r="V29" i="7"/>
  <c r="BB29" i="7"/>
  <c r="S30" i="7"/>
  <c r="AY30" i="7"/>
  <c r="P31" i="7"/>
  <c r="AV31" i="7"/>
  <c r="G32" i="7"/>
  <c r="AU32" i="7"/>
  <c r="AT39" i="7"/>
  <c r="AU42" i="7"/>
  <c r="BO15" i="7"/>
  <c r="F17" i="7"/>
  <c r="N17" i="7"/>
  <c r="V17" i="7"/>
  <c r="AD17" i="7"/>
  <c r="AL17" i="7"/>
  <c r="AT17" i="7"/>
  <c r="BB17" i="7"/>
  <c r="BJ17" i="7"/>
  <c r="I19" i="7"/>
  <c r="Q19" i="7"/>
  <c r="Y19" i="7"/>
  <c r="AG19" i="7"/>
  <c r="AO19" i="7"/>
  <c r="AW19" i="7"/>
  <c r="BE19" i="7"/>
  <c r="BM19" i="7"/>
  <c r="D21" i="7"/>
  <c r="L21" i="7"/>
  <c r="T21" i="7"/>
  <c r="AB21" i="7"/>
  <c r="AJ21" i="7"/>
  <c r="AR21" i="7"/>
  <c r="AZ21" i="7"/>
  <c r="BH21" i="7"/>
  <c r="BP21" i="7"/>
  <c r="G23" i="7"/>
  <c r="O23" i="7"/>
  <c r="W23" i="7"/>
  <c r="AE23" i="7"/>
  <c r="AM23" i="7"/>
  <c r="AU23" i="7"/>
  <c r="BC23" i="7"/>
  <c r="BK23" i="7"/>
  <c r="X25" i="7"/>
  <c r="F26" i="7"/>
  <c r="AQ27" i="7"/>
  <c r="BB32" i="7"/>
  <c r="BP33" i="7"/>
  <c r="AP34" i="7"/>
  <c r="E37" i="7"/>
  <c r="BC45" i="7"/>
  <c r="I16" i="7"/>
  <c r="Q16" i="7"/>
  <c r="Y16" i="7"/>
  <c r="AG16" i="7"/>
  <c r="AO16" i="7"/>
  <c r="AW16" i="7"/>
  <c r="BE16" i="7"/>
  <c r="BM16" i="7"/>
  <c r="D18" i="7"/>
  <c r="L18" i="7"/>
  <c r="T18" i="7"/>
  <c r="AB18" i="7"/>
  <c r="AJ18" i="7"/>
  <c r="AR18" i="7"/>
  <c r="AZ18" i="7"/>
  <c r="BH18" i="7"/>
  <c r="BP18" i="7"/>
  <c r="G20" i="7"/>
  <c r="O20" i="7"/>
  <c r="W20" i="7"/>
  <c r="AE20" i="7"/>
  <c r="AM20" i="7"/>
  <c r="AU20" i="7"/>
  <c r="BC20" i="7"/>
  <c r="BK20" i="7"/>
  <c r="J22" i="7"/>
  <c r="R22" i="7"/>
  <c r="Z22" i="7"/>
  <c r="AH22" i="7"/>
  <c r="AP22" i="7"/>
  <c r="AX22" i="7"/>
  <c r="BF22" i="7"/>
  <c r="BN22" i="7"/>
  <c r="E24" i="7"/>
  <c r="M24" i="7"/>
  <c r="U24" i="7"/>
  <c r="AC24" i="7"/>
  <c r="AK24" i="7"/>
  <c r="AS24" i="7"/>
  <c r="BA24" i="7"/>
  <c r="BO24" i="7"/>
  <c r="BB25" i="7"/>
  <c r="BI26" i="7"/>
  <c r="S27" i="7"/>
  <c r="AF28" i="7"/>
  <c r="BL28" i="7"/>
  <c r="AC29" i="7"/>
  <c r="BI29" i="7"/>
  <c r="T30" i="7"/>
  <c r="AZ30" i="7"/>
  <c r="Q31" i="7"/>
  <c r="AW31" i="7"/>
  <c r="N32" i="7"/>
  <c r="AB33" i="7"/>
  <c r="AW34" i="7"/>
  <c r="K37" i="7"/>
  <c r="L40" i="7"/>
  <c r="BH15" i="7"/>
  <c r="BP15" i="7"/>
  <c r="G17" i="7"/>
  <c r="O17" i="7"/>
  <c r="W17" i="7"/>
  <c r="AE17" i="7"/>
  <c r="AM17" i="7"/>
  <c r="AU17" i="7"/>
  <c r="BC17" i="7"/>
  <c r="BK17" i="7"/>
  <c r="J19" i="7"/>
  <c r="R19" i="7"/>
  <c r="Z19" i="7"/>
  <c r="AH19" i="7"/>
  <c r="AP19" i="7"/>
  <c r="AX19" i="7"/>
  <c r="BF19" i="7"/>
  <c r="BN19" i="7"/>
  <c r="E21" i="7"/>
  <c r="M21" i="7"/>
  <c r="U21" i="7"/>
  <c r="AC21" i="7"/>
  <c r="AK21" i="7"/>
  <c r="AS21" i="7"/>
  <c r="BA21" i="7"/>
  <c r="BI21" i="7"/>
  <c r="H23" i="7"/>
  <c r="P23" i="7"/>
  <c r="X23" i="7"/>
  <c r="AF23" i="7"/>
  <c r="AN23" i="7"/>
  <c r="AV23" i="7"/>
  <c r="BD23" i="7"/>
  <c r="BL23" i="7"/>
  <c r="AD25" i="7"/>
  <c r="BC25" i="7"/>
  <c r="AK26" i="7"/>
  <c r="AW27" i="7"/>
  <c r="BC32" i="7"/>
  <c r="I34" i="7"/>
  <c r="T43" i="7"/>
  <c r="BE45" i="7"/>
  <c r="J16" i="7"/>
  <c r="R16" i="7"/>
  <c r="Z16" i="7"/>
  <c r="AH16" i="7"/>
  <c r="AP16" i="7"/>
  <c r="AX16" i="7"/>
  <c r="BF16" i="7"/>
  <c r="BN16" i="7"/>
  <c r="E18" i="7"/>
  <c r="M18" i="7"/>
  <c r="U18" i="7"/>
  <c r="AC18" i="7"/>
  <c r="AK18" i="7"/>
  <c r="AS18" i="7"/>
  <c r="BA18" i="7"/>
  <c r="BI18" i="7"/>
  <c r="H20" i="7"/>
  <c r="P20" i="7"/>
  <c r="X20" i="7"/>
  <c r="AF20" i="7"/>
  <c r="AN20" i="7"/>
  <c r="AV20" i="7"/>
  <c r="BD20" i="7"/>
  <c r="BL20" i="7"/>
  <c r="C22" i="7"/>
  <c r="K22" i="7"/>
  <c r="S22" i="7"/>
  <c r="AA22" i="7"/>
  <c r="AI22" i="7"/>
  <c r="AQ22" i="7"/>
  <c r="AY22" i="7"/>
  <c r="BG22" i="7"/>
  <c r="BO22" i="7"/>
  <c r="F24" i="7"/>
  <c r="N24" i="7"/>
  <c r="V24" i="7"/>
  <c r="AD24" i="7"/>
  <c r="AL24" i="7"/>
  <c r="AT24" i="7"/>
  <c r="BB24" i="7"/>
  <c r="F25" i="7"/>
  <c r="AE25" i="7"/>
  <c r="M26" i="7"/>
  <c r="BJ26" i="7"/>
  <c r="Y27" i="7"/>
  <c r="AX27" i="7"/>
  <c r="AG28" i="7"/>
  <c r="BM28" i="7"/>
  <c r="AD29" i="7"/>
  <c r="BJ29" i="7"/>
  <c r="AA30" i="7"/>
  <c r="BG30" i="7"/>
  <c r="X31" i="7"/>
  <c r="BD31" i="7"/>
  <c r="O32" i="7"/>
  <c r="BJ32" i="7"/>
  <c r="AX34" i="7"/>
  <c r="AY37" i="7"/>
  <c r="BI15" i="7"/>
  <c r="H17" i="7"/>
  <c r="P17" i="7"/>
  <c r="X17" i="7"/>
  <c r="AF17" i="7"/>
  <c r="AN17" i="7"/>
  <c r="AV17" i="7"/>
  <c r="BD17" i="7"/>
  <c r="BL17" i="7"/>
  <c r="C19" i="7"/>
  <c r="K19" i="7"/>
  <c r="S19" i="7"/>
  <c r="AA19" i="7"/>
  <c r="AI19" i="7"/>
  <c r="AQ19" i="7"/>
  <c r="AY19" i="7"/>
  <c r="BG19" i="7"/>
  <c r="BO19" i="7"/>
  <c r="F21" i="7"/>
  <c r="N21" i="7"/>
  <c r="V21" i="7"/>
  <c r="AD21" i="7"/>
  <c r="AL21" i="7"/>
  <c r="AT21" i="7"/>
  <c r="BB21" i="7"/>
  <c r="BJ21" i="7"/>
  <c r="I23" i="7"/>
  <c r="Q23" i="7"/>
  <c r="Y23" i="7"/>
  <c r="AG23" i="7"/>
  <c r="AO23" i="7"/>
  <c r="AW23" i="7"/>
  <c r="BE23" i="7"/>
  <c r="BM23" i="7"/>
  <c r="G25" i="7"/>
  <c r="BD25" i="7"/>
  <c r="AL26" i="7"/>
  <c r="Z27" i="7"/>
  <c r="H28" i="7"/>
  <c r="V32" i="7"/>
  <c r="AJ33" i="7"/>
  <c r="J34" i="7"/>
  <c r="V43" i="7"/>
  <c r="C16" i="7"/>
  <c r="K16" i="7"/>
  <c r="S16" i="7"/>
  <c r="AA16" i="7"/>
  <c r="AI16" i="7"/>
  <c r="AQ16" i="7"/>
  <c r="AY16" i="7"/>
  <c r="BG16" i="7"/>
  <c r="BO16" i="7"/>
  <c r="F18" i="7"/>
  <c r="N18" i="7"/>
  <c r="V18" i="7"/>
  <c r="AD18" i="7"/>
  <c r="AL18" i="7"/>
  <c r="AT18" i="7"/>
  <c r="BB18" i="7"/>
  <c r="BJ18" i="7"/>
  <c r="I20" i="7"/>
  <c r="Q20" i="7"/>
  <c r="Y20" i="7"/>
  <c r="AG20" i="7"/>
  <c r="AO20" i="7"/>
  <c r="AW20" i="7"/>
  <c r="BE20" i="7"/>
  <c r="BM20" i="7"/>
  <c r="D22" i="7"/>
  <c r="L22" i="7"/>
  <c r="T22" i="7"/>
  <c r="AB22" i="7"/>
  <c r="AJ22" i="7"/>
  <c r="AR22" i="7"/>
  <c r="AZ22" i="7"/>
  <c r="BH22" i="7"/>
  <c r="BP22" i="7"/>
  <c r="G24" i="7"/>
  <c r="O24" i="7"/>
  <c r="W24" i="7"/>
  <c r="AE24" i="7"/>
  <c r="AM24" i="7"/>
  <c r="AU24" i="7"/>
  <c r="BD24" i="7"/>
  <c r="AF25" i="7"/>
  <c r="N26" i="7"/>
  <c r="AY27" i="7"/>
  <c r="AN28" i="7"/>
  <c r="E29" i="7"/>
  <c r="AK29" i="7"/>
  <c r="AB30" i="7"/>
  <c r="BH30" i="7"/>
  <c r="Y31" i="7"/>
  <c r="BE31" i="7"/>
  <c r="BK32" i="7"/>
  <c r="Q34" i="7"/>
  <c r="BA37" i="7"/>
  <c r="AC46" i="7"/>
  <c r="BJ15" i="7"/>
  <c r="I17" i="7"/>
  <c r="Q17" i="7"/>
  <c r="Y17" i="7"/>
  <c r="AG17" i="7"/>
  <c r="AO17" i="7"/>
  <c r="AW17" i="7"/>
  <c r="BE17" i="7"/>
  <c r="BM17" i="7"/>
  <c r="D19" i="7"/>
  <c r="L19" i="7"/>
  <c r="T19" i="7"/>
  <c r="AB19" i="7"/>
  <c r="AJ19" i="7"/>
  <c r="AR19" i="7"/>
  <c r="AZ19" i="7"/>
  <c r="BH19" i="7"/>
  <c r="BP19" i="7"/>
  <c r="G21" i="7"/>
  <c r="O21" i="7"/>
  <c r="W21" i="7"/>
  <c r="AE21" i="7"/>
  <c r="AM21" i="7"/>
  <c r="AU21" i="7"/>
  <c r="BC21" i="7"/>
  <c r="BK21" i="7"/>
  <c r="J23" i="7"/>
  <c r="R23" i="7"/>
  <c r="Z23" i="7"/>
  <c r="AH23" i="7"/>
  <c r="AP23" i="7"/>
  <c r="AX23" i="7"/>
  <c r="BF23" i="7"/>
  <c r="BN23" i="7"/>
  <c r="H25" i="7"/>
  <c r="BJ25" i="7"/>
  <c r="AA27" i="7"/>
  <c r="I28" i="7"/>
  <c r="W32" i="7"/>
  <c r="R35" i="7"/>
  <c r="BH40" i="7"/>
  <c r="BJ43" i="7"/>
  <c r="C33" i="7"/>
  <c r="K33" i="7"/>
  <c r="S33" i="7"/>
  <c r="AA33" i="7"/>
  <c r="AI33" i="7"/>
  <c r="AQ33" i="7"/>
  <c r="AY33" i="7"/>
  <c r="BG33" i="7"/>
  <c r="BO33" i="7"/>
  <c r="P35" i="7"/>
  <c r="AD36" i="7"/>
  <c r="AS37" i="7"/>
  <c r="AL39" i="7"/>
  <c r="AZ40" i="7"/>
  <c r="BO41" i="7"/>
  <c r="N43" i="7"/>
  <c r="BH43" i="7"/>
  <c r="AH44" i="7"/>
  <c r="AW45" i="7"/>
  <c r="I25" i="7"/>
  <c r="Q25" i="7"/>
  <c r="Y25" i="7"/>
  <c r="AG25" i="7"/>
  <c r="AO25" i="7"/>
  <c r="AW25" i="7"/>
  <c r="BE25" i="7"/>
  <c r="BM25" i="7"/>
  <c r="D27" i="7"/>
  <c r="L27" i="7"/>
  <c r="T27" i="7"/>
  <c r="AB27" i="7"/>
  <c r="AJ27" i="7"/>
  <c r="AR27" i="7"/>
  <c r="AZ27" i="7"/>
  <c r="BH27" i="7"/>
  <c r="BP27" i="7"/>
  <c r="G29" i="7"/>
  <c r="O29" i="7"/>
  <c r="W29" i="7"/>
  <c r="AE29" i="7"/>
  <c r="AM29" i="7"/>
  <c r="AU29" i="7"/>
  <c r="BC29" i="7"/>
  <c r="BK29" i="7"/>
  <c r="J31" i="7"/>
  <c r="R31" i="7"/>
  <c r="Z31" i="7"/>
  <c r="AH31" i="7"/>
  <c r="AP31" i="7"/>
  <c r="AX31" i="7"/>
  <c r="BF31" i="7"/>
  <c r="BN31" i="7"/>
  <c r="E33" i="7"/>
  <c r="M33" i="7"/>
  <c r="U33" i="7"/>
  <c r="AC33" i="7"/>
  <c r="AK33" i="7"/>
  <c r="AS33" i="7"/>
  <c r="BA33" i="7"/>
  <c r="BI33" i="7"/>
  <c r="BN35" i="7"/>
  <c r="M37" i="7"/>
  <c r="BG37" i="7"/>
  <c r="F39" i="7"/>
  <c r="T40" i="7"/>
  <c r="AI41" i="7"/>
  <c r="AB43" i="7"/>
  <c r="Q45" i="7"/>
  <c r="BK45" i="7"/>
  <c r="BH24" i="7"/>
  <c r="BP24" i="7"/>
  <c r="G26" i="7"/>
  <c r="O26" i="7"/>
  <c r="W26" i="7"/>
  <c r="AE26" i="7"/>
  <c r="AM26" i="7"/>
  <c r="AU26" i="7"/>
  <c r="BC26" i="7"/>
  <c r="BK26" i="7"/>
  <c r="J28" i="7"/>
  <c r="R28" i="7"/>
  <c r="Z28" i="7"/>
  <c r="AH28" i="7"/>
  <c r="AP28" i="7"/>
  <c r="AX28" i="7"/>
  <c r="BF28" i="7"/>
  <c r="BN28" i="7"/>
  <c r="E30" i="7"/>
  <c r="M30" i="7"/>
  <c r="U30" i="7"/>
  <c r="AC30" i="7"/>
  <c r="AK30" i="7"/>
  <c r="AS30" i="7"/>
  <c r="BA30" i="7"/>
  <c r="BI30" i="7"/>
  <c r="H32" i="7"/>
  <c r="P32" i="7"/>
  <c r="X32" i="7"/>
  <c r="AF32" i="7"/>
  <c r="AN32" i="7"/>
  <c r="AV32" i="7"/>
  <c r="BD32" i="7"/>
  <c r="BL32" i="7"/>
  <c r="C34" i="7"/>
  <c r="K34" i="7"/>
  <c r="S34" i="7"/>
  <c r="AA34" i="7"/>
  <c r="AI34" i="7"/>
  <c r="AQ34" i="7"/>
  <c r="AY34" i="7"/>
  <c r="Z35" i="7"/>
  <c r="S37" i="7"/>
  <c r="AG38" i="7"/>
  <c r="AV39" i="7"/>
  <c r="AO41" i="7"/>
  <c r="BC42" i="7"/>
  <c r="W45" i="7"/>
  <c r="AK46" i="7"/>
  <c r="J25" i="7"/>
  <c r="R25" i="7"/>
  <c r="Z25" i="7"/>
  <c r="AH25" i="7"/>
  <c r="AP25" i="7"/>
  <c r="AX25" i="7"/>
  <c r="BF25" i="7"/>
  <c r="BN25" i="7"/>
  <c r="E27" i="7"/>
  <c r="M27" i="7"/>
  <c r="U27" i="7"/>
  <c r="AC27" i="7"/>
  <c r="AK27" i="7"/>
  <c r="AS27" i="7"/>
  <c r="BA27" i="7"/>
  <c r="BI27" i="7"/>
  <c r="H29" i="7"/>
  <c r="P29" i="7"/>
  <c r="X29" i="7"/>
  <c r="AF29" i="7"/>
  <c r="AN29" i="7"/>
  <c r="AV29" i="7"/>
  <c r="BD29" i="7"/>
  <c r="BL29" i="7"/>
  <c r="C31" i="7"/>
  <c r="K31" i="7"/>
  <c r="S31" i="7"/>
  <c r="AA31" i="7"/>
  <c r="AI31" i="7"/>
  <c r="AQ31" i="7"/>
  <c r="AY31" i="7"/>
  <c r="BG31" i="7"/>
  <c r="BO31" i="7"/>
  <c r="F33" i="7"/>
  <c r="N33" i="7"/>
  <c r="V33" i="7"/>
  <c r="AD33" i="7"/>
  <c r="AL33" i="7"/>
  <c r="AT33" i="7"/>
  <c r="BB33" i="7"/>
  <c r="BJ33" i="7"/>
  <c r="AF35" i="7"/>
  <c r="AT36" i="7"/>
  <c r="BI37" i="7"/>
  <c r="H39" i="7"/>
  <c r="BB39" i="7"/>
  <c r="BP40" i="7"/>
  <c r="O42" i="7"/>
  <c r="AD43" i="7"/>
  <c r="AX44" i="7"/>
  <c r="BM45" i="7"/>
  <c r="BI24" i="7"/>
  <c r="H26" i="7"/>
  <c r="P26" i="7"/>
  <c r="X26" i="7"/>
  <c r="AF26" i="7"/>
  <c r="AN26" i="7"/>
  <c r="AV26" i="7"/>
  <c r="BD26" i="7"/>
  <c r="BL26" i="7"/>
  <c r="C28" i="7"/>
  <c r="K28" i="7"/>
  <c r="S28" i="7"/>
  <c r="AA28" i="7"/>
  <c r="AI28" i="7"/>
  <c r="AQ28" i="7"/>
  <c r="AY28" i="7"/>
  <c r="BG28" i="7"/>
  <c r="BO28" i="7"/>
  <c r="F30" i="7"/>
  <c r="N30" i="7"/>
  <c r="V30" i="7"/>
  <c r="AD30" i="7"/>
  <c r="AL30" i="7"/>
  <c r="AT30" i="7"/>
  <c r="BB30" i="7"/>
  <c r="BJ30" i="7"/>
  <c r="I32" i="7"/>
  <c r="Q32" i="7"/>
  <c r="Y32" i="7"/>
  <c r="AG32" i="7"/>
  <c r="AO32" i="7"/>
  <c r="AW32" i="7"/>
  <c r="BE32" i="7"/>
  <c r="BM32" i="7"/>
  <c r="D34" i="7"/>
  <c r="L34" i="7"/>
  <c r="T34" i="7"/>
  <c r="AB34" i="7"/>
  <c r="AJ34" i="7"/>
  <c r="AR34" i="7"/>
  <c r="F36" i="7"/>
  <c r="U37" i="7"/>
  <c r="BO37" i="7"/>
  <c r="N39" i="7"/>
  <c r="AB40" i="7"/>
  <c r="AQ41" i="7"/>
  <c r="AJ43" i="7"/>
  <c r="J44" i="7"/>
  <c r="Y45" i="7"/>
  <c r="C25" i="7"/>
  <c r="K25" i="7"/>
  <c r="S25" i="7"/>
  <c r="AA25" i="7"/>
  <c r="AI25" i="7"/>
  <c r="AQ25" i="7"/>
  <c r="AY25" i="7"/>
  <c r="BG25" i="7"/>
  <c r="BO25" i="7"/>
  <c r="F27" i="7"/>
  <c r="N27" i="7"/>
  <c r="V27" i="7"/>
  <c r="AD27" i="7"/>
  <c r="AL27" i="7"/>
  <c r="AT27" i="7"/>
  <c r="BB27" i="7"/>
  <c r="BJ27" i="7"/>
  <c r="I29" i="7"/>
  <c r="Q29" i="7"/>
  <c r="Y29" i="7"/>
  <c r="AG29" i="7"/>
  <c r="AO29" i="7"/>
  <c r="AW29" i="7"/>
  <c r="BE29" i="7"/>
  <c r="BM29" i="7"/>
  <c r="D31" i="7"/>
  <c r="L31" i="7"/>
  <c r="T31" i="7"/>
  <c r="AB31" i="7"/>
  <c r="AJ31" i="7"/>
  <c r="AR31" i="7"/>
  <c r="AZ31" i="7"/>
  <c r="BH31" i="7"/>
  <c r="BP31" i="7"/>
  <c r="G33" i="7"/>
  <c r="O33" i="7"/>
  <c r="W33" i="7"/>
  <c r="AE33" i="7"/>
  <c r="AM33" i="7"/>
  <c r="AU33" i="7"/>
  <c r="BC33" i="7"/>
  <c r="BK33" i="7"/>
  <c r="BG34" i="7"/>
  <c r="AH35" i="7"/>
  <c r="AA37" i="7"/>
  <c r="AO38" i="7"/>
  <c r="BD39" i="7"/>
  <c r="C41" i="7"/>
  <c r="AW41" i="7"/>
  <c r="BK42" i="7"/>
  <c r="AE45" i="7"/>
  <c r="AS46" i="7"/>
  <c r="BJ24" i="7"/>
  <c r="I26" i="7"/>
  <c r="Q26" i="7"/>
  <c r="Y26" i="7"/>
  <c r="AG26" i="7"/>
  <c r="AO26" i="7"/>
  <c r="AW26" i="7"/>
  <c r="BE26" i="7"/>
  <c r="BM26" i="7"/>
  <c r="D28" i="7"/>
  <c r="L28" i="7"/>
  <c r="T28" i="7"/>
  <c r="AB28" i="7"/>
  <c r="AJ28" i="7"/>
  <c r="AR28" i="7"/>
  <c r="AZ28" i="7"/>
  <c r="BH28" i="7"/>
  <c r="BP28" i="7"/>
  <c r="G30" i="7"/>
  <c r="O30" i="7"/>
  <c r="W30" i="7"/>
  <c r="AE30" i="7"/>
  <c r="AM30" i="7"/>
  <c r="AU30" i="7"/>
  <c r="BC30" i="7"/>
  <c r="BK30" i="7"/>
  <c r="J32" i="7"/>
  <c r="R32" i="7"/>
  <c r="Z32" i="7"/>
  <c r="AH32" i="7"/>
  <c r="AP32" i="7"/>
  <c r="AX32" i="7"/>
  <c r="BF32" i="7"/>
  <c r="BN32" i="7"/>
  <c r="E34" i="7"/>
  <c r="M34" i="7"/>
  <c r="U34" i="7"/>
  <c r="AC34" i="7"/>
  <c r="AK34" i="7"/>
  <c r="AS34" i="7"/>
  <c r="AN35" i="7"/>
  <c r="BB36" i="7"/>
  <c r="P39" i="7"/>
  <c r="BJ39" i="7"/>
  <c r="I41" i="7"/>
  <c r="W42" i="7"/>
  <c r="AL43" i="7"/>
  <c r="BF44" i="7"/>
  <c r="E46" i="7"/>
  <c r="D25" i="7"/>
  <c r="L25" i="7"/>
  <c r="T25" i="7"/>
  <c r="AB25" i="7"/>
  <c r="AJ25" i="7"/>
  <c r="AR25" i="7"/>
  <c r="AZ25" i="7"/>
  <c r="BH25" i="7"/>
  <c r="BP25" i="7"/>
  <c r="G27" i="7"/>
  <c r="O27" i="7"/>
  <c r="W27" i="7"/>
  <c r="AE27" i="7"/>
  <c r="AM27" i="7"/>
  <c r="AU27" i="7"/>
  <c r="BC27" i="7"/>
  <c r="BK27" i="7"/>
  <c r="J29" i="7"/>
  <c r="R29" i="7"/>
  <c r="Z29" i="7"/>
  <c r="AH29" i="7"/>
  <c r="AP29" i="7"/>
  <c r="AX29" i="7"/>
  <c r="BF29" i="7"/>
  <c r="BN29" i="7"/>
  <c r="E31" i="7"/>
  <c r="M31" i="7"/>
  <c r="U31" i="7"/>
  <c r="AC31" i="7"/>
  <c r="AK31" i="7"/>
  <c r="AS31" i="7"/>
  <c r="BA31" i="7"/>
  <c r="BI31" i="7"/>
  <c r="H33" i="7"/>
  <c r="P33" i="7"/>
  <c r="X33" i="7"/>
  <c r="AF33" i="7"/>
  <c r="AN33" i="7"/>
  <c r="AV33" i="7"/>
  <c r="BD33" i="7"/>
  <c r="BL33" i="7"/>
  <c r="N36" i="7"/>
  <c r="AC37" i="7"/>
  <c r="V39" i="7"/>
  <c r="AJ40" i="7"/>
  <c r="AY41" i="7"/>
  <c r="AR43" i="7"/>
  <c r="R44" i="7"/>
  <c r="AG45" i="7"/>
  <c r="BC24" i="7"/>
  <c r="BK24" i="7"/>
  <c r="J26" i="7"/>
  <c r="R26" i="7"/>
  <c r="Z26" i="7"/>
  <c r="AH26" i="7"/>
  <c r="AP26" i="7"/>
  <c r="AX26" i="7"/>
  <c r="BF26" i="7"/>
  <c r="BN26" i="7"/>
  <c r="E28" i="7"/>
  <c r="M28" i="7"/>
  <c r="U28" i="7"/>
  <c r="AC28" i="7"/>
  <c r="AK28" i="7"/>
  <c r="AS28" i="7"/>
  <c r="BA28" i="7"/>
  <c r="BI28" i="7"/>
  <c r="H30" i="7"/>
  <c r="P30" i="7"/>
  <c r="X30" i="7"/>
  <c r="AF30" i="7"/>
  <c r="AN30" i="7"/>
  <c r="AV30" i="7"/>
  <c r="BD30" i="7"/>
  <c r="BL30" i="7"/>
  <c r="C32" i="7"/>
  <c r="K32" i="7"/>
  <c r="S32" i="7"/>
  <c r="AA32" i="7"/>
  <c r="AI32" i="7"/>
  <c r="AQ32" i="7"/>
  <c r="AY32" i="7"/>
  <c r="BG32" i="7"/>
  <c r="BO32" i="7"/>
  <c r="F34" i="7"/>
  <c r="N34" i="7"/>
  <c r="V34" i="7"/>
  <c r="AD34" i="7"/>
  <c r="AL34" i="7"/>
  <c r="AT34" i="7"/>
  <c r="BO34" i="7"/>
  <c r="AP35" i="7"/>
  <c r="AI37" i="7"/>
  <c r="AW38" i="7"/>
  <c r="BL39" i="7"/>
  <c r="K41" i="7"/>
  <c r="BE41" i="7"/>
  <c r="D43" i="7"/>
  <c r="AM45" i="7"/>
  <c r="BA46" i="7"/>
  <c r="E25" i="7"/>
  <c r="M25" i="7"/>
  <c r="U25" i="7"/>
  <c r="AC25" i="7"/>
  <c r="AK25" i="7"/>
  <c r="AS25" i="7"/>
  <c r="BA25" i="7"/>
  <c r="BI25" i="7"/>
  <c r="H27" i="7"/>
  <c r="P27" i="7"/>
  <c r="X27" i="7"/>
  <c r="AF27" i="7"/>
  <c r="AN27" i="7"/>
  <c r="AV27" i="7"/>
  <c r="BD27" i="7"/>
  <c r="BL27" i="7"/>
  <c r="C29" i="7"/>
  <c r="K29" i="7"/>
  <c r="S29" i="7"/>
  <c r="AA29" i="7"/>
  <c r="AI29" i="7"/>
  <c r="AQ29" i="7"/>
  <c r="AY29" i="7"/>
  <c r="BG29" i="7"/>
  <c r="BO29" i="7"/>
  <c r="F31" i="7"/>
  <c r="N31" i="7"/>
  <c r="V31" i="7"/>
  <c r="AD31" i="7"/>
  <c r="AL31" i="7"/>
  <c r="AT31" i="7"/>
  <c r="BB31" i="7"/>
  <c r="BJ31" i="7"/>
  <c r="I33" i="7"/>
  <c r="Q33" i="7"/>
  <c r="Y33" i="7"/>
  <c r="AG33" i="7"/>
  <c r="AO33" i="7"/>
  <c r="AW33" i="7"/>
  <c r="BE33" i="7"/>
  <c r="BM33" i="7"/>
  <c r="AV35" i="7"/>
  <c r="BJ36" i="7"/>
  <c r="I38" i="7"/>
  <c r="X39" i="7"/>
  <c r="Q41" i="7"/>
  <c r="AE42" i="7"/>
  <c r="AT43" i="7"/>
  <c r="BN44" i="7"/>
  <c r="M46" i="7"/>
  <c r="BL24" i="7"/>
  <c r="C26" i="7"/>
  <c r="K26" i="7"/>
  <c r="S26" i="7"/>
  <c r="AA26" i="7"/>
  <c r="AI26" i="7"/>
  <c r="AQ26" i="7"/>
  <c r="AY26" i="7"/>
  <c r="BG26" i="7"/>
  <c r="BO26" i="7"/>
  <c r="F28" i="7"/>
  <c r="N28" i="7"/>
  <c r="V28" i="7"/>
  <c r="AD28" i="7"/>
  <c r="AL28" i="7"/>
  <c r="AT28" i="7"/>
  <c r="BB28" i="7"/>
  <c r="BJ28" i="7"/>
  <c r="I30" i="7"/>
  <c r="Q30" i="7"/>
  <c r="Y30" i="7"/>
  <c r="AG30" i="7"/>
  <c r="AO30" i="7"/>
  <c r="AW30" i="7"/>
  <c r="BE30" i="7"/>
  <c r="BM30" i="7"/>
  <c r="D32" i="7"/>
  <c r="L32" i="7"/>
  <c r="T32" i="7"/>
  <c r="AB32" i="7"/>
  <c r="AJ32" i="7"/>
  <c r="AR32" i="7"/>
  <c r="AZ32" i="7"/>
  <c r="BH32" i="7"/>
  <c r="BP32" i="7"/>
  <c r="G34" i="7"/>
  <c r="O34" i="7"/>
  <c r="W34" i="7"/>
  <c r="AE34" i="7"/>
  <c r="AM34" i="7"/>
  <c r="AU34" i="7"/>
  <c r="H35" i="7"/>
  <c r="V36" i="7"/>
  <c r="AK37" i="7"/>
  <c r="AD39" i="7"/>
  <c r="AR40" i="7"/>
  <c r="BG41" i="7"/>
  <c r="F43" i="7"/>
  <c r="AZ43" i="7"/>
  <c r="Z44" i="7"/>
  <c r="AO45" i="7"/>
  <c r="D29" i="7"/>
  <c r="L29" i="7"/>
  <c r="T29" i="7"/>
  <c r="AB29" i="7"/>
  <c r="AJ29" i="7"/>
  <c r="AR29" i="7"/>
  <c r="AZ29" i="7"/>
  <c r="BH29" i="7"/>
  <c r="BP29" i="7"/>
  <c r="G31" i="7"/>
  <c r="O31" i="7"/>
  <c r="W31" i="7"/>
  <c r="AE31" i="7"/>
  <c r="AM31" i="7"/>
  <c r="AU31" i="7"/>
  <c r="BC31" i="7"/>
  <c r="BK31" i="7"/>
  <c r="J33" i="7"/>
  <c r="R33" i="7"/>
  <c r="Z33" i="7"/>
  <c r="AH33" i="7"/>
  <c r="AP33" i="7"/>
  <c r="AX33" i="7"/>
  <c r="BF33" i="7"/>
  <c r="BN33" i="7"/>
  <c r="AX35" i="7"/>
  <c r="AQ37" i="7"/>
  <c r="BE38" i="7"/>
  <c r="D40" i="7"/>
  <c r="S41" i="7"/>
  <c r="BM41" i="7"/>
  <c r="L43" i="7"/>
  <c r="AU45" i="7"/>
  <c r="BI46" i="7"/>
  <c r="BE24" i="7"/>
  <c r="BM24" i="7"/>
  <c r="D26" i="7"/>
  <c r="L26" i="7"/>
  <c r="T26" i="7"/>
  <c r="AB26" i="7"/>
  <c r="AJ26" i="7"/>
  <c r="AR26" i="7"/>
  <c r="AZ26" i="7"/>
  <c r="BH26" i="7"/>
  <c r="BP26" i="7"/>
  <c r="G28" i="7"/>
  <c r="O28" i="7"/>
  <c r="W28" i="7"/>
  <c r="AE28" i="7"/>
  <c r="AM28" i="7"/>
  <c r="AU28" i="7"/>
  <c r="BC28" i="7"/>
  <c r="BK28" i="7"/>
  <c r="J30" i="7"/>
  <c r="R30" i="7"/>
  <c r="Z30" i="7"/>
  <c r="AH30" i="7"/>
  <c r="AP30" i="7"/>
  <c r="AX30" i="7"/>
  <c r="BF30" i="7"/>
  <c r="BN30" i="7"/>
  <c r="E32" i="7"/>
  <c r="M32" i="7"/>
  <c r="U32" i="7"/>
  <c r="AC32" i="7"/>
  <c r="AK32" i="7"/>
  <c r="AS32" i="7"/>
  <c r="BA32" i="7"/>
  <c r="BI32" i="7"/>
  <c r="H34" i="7"/>
  <c r="P34" i="7"/>
  <c r="X34" i="7"/>
  <c r="AF34" i="7"/>
  <c r="AN34" i="7"/>
  <c r="AV34" i="7"/>
  <c r="J35" i="7"/>
  <c r="BD35" i="7"/>
  <c r="C37" i="7"/>
  <c r="Q38" i="7"/>
  <c r="AF39" i="7"/>
  <c r="Y41" i="7"/>
  <c r="AM42" i="7"/>
  <c r="BB43" i="7"/>
  <c r="G45" i="7"/>
  <c r="U46" i="7"/>
  <c r="I35" i="7"/>
  <c r="Q35" i="7"/>
  <c r="Y35" i="7"/>
  <c r="AG35" i="7"/>
  <c r="AO35" i="7"/>
  <c r="AW35" i="7"/>
  <c r="BE35" i="7"/>
  <c r="BM35" i="7"/>
  <c r="D37" i="7"/>
  <c r="L37" i="7"/>
  <c r="T37" i="7"/>
  <c r="AB37" i="7"/>
  <c r="AJ37" i="7"/>
  <c r="AR37" i="7"/>
  <c r="AZ37" i="7"/>
  <c r="BH37" i="7"/>
  <c r="BP37" i="7"/>
  <c r="G39" i="7"/>
  <c r="O39" i="7"/>
  <c r="W39" i="7"/>
  <c r="AE39" i="7"/>
  <c r="AM39" i="7"/>
  <c r="AU39" i="7"/>
  <c r="BC39" i="7"/>
  <c r="BK39" i="7"/>
  <c r="J41" i="7"/>
  <c r="R41" i="7"/>
  <c r="Z41" i="7"/>
  <c r="AH41" i="7"/>
  <c r="AP41" i="7"/>
  <c r="AX41" i="7"/>
  <c r="BF41" i="7"/>
  <c r="BN41" i="7"/>
  <c r="E43" i="7"/>
  <c r="M43" i="7"/>
  <c r="U43" i="7"/>
  <c r="AC43" i="7"/>
  <c r="AK43" i="7"/>
  <c r="AS43" i="7"/>
  <c r="BA43" i="7"/>
  <c r="BI43" i="7"/>
  <c r="H45" i="7"/>
  <c r="P45" i="7"/>
  <c r="X45" i="7"/>
  <c r="AF45" i="7"/>
  <c r="AN45" i="7"/>
  <c r="AV45" i="7"/>
  <c r="BD45" i="7"/>
  <c r="BL45" i="7"/>
  <c r="AZ34" i="7"/>
  <c r="BH34" i="7"/>
  <c r="BP34" i="7"/>
  <c r="G36" i="7"/>
  <c r="O36" i="7"/>
  <c r="W36" i="7"/>
  <c r="AE36" i="7"/>
  <c r="AM36" i="7"/>
  <c r="AU36" i="7"/>
  <c r="BC36" i="7"/>
  <c r="BK36" i="7"/>
  <c r="J38" i="7"/>
  <c r="R38" i="7"/>
  <c r="Z38" i="7"/>
  <c r="AH38" i="7"/>
  <c r="AP38" i="7"/>
  <c r="AX38" i="7"/>
  <c r="BF38" i="7"/>
  <c r="BN38" i="7"/>
  <c r="E40" i="7"/>
  <c r="M40" i="7"/>
  <c r="U40" i="7"/>
  <c r="AC40" i="7"/>
  <c r="AK40" i="7"/>
  <c r="AS40" i="7"/>
  <c r="BA40" i="7"/>
  <c r="BI40" i="7"/>
  <c r="H42" i="7"/>
  <c r="P42" i="7"/>
  <c r="X42" i="7"/>
  <c r="AF42" i="7"/>
  <c r="AN42" i="7"/>
  <c r="AV42" i="7"/>
  <c r="BD42" i="7"/>
  <c r="BL42" i="7"/>
  <c r="C44" i="7"/>
  <c r="K44" i="7"/>
  <c r="S44" i="7"/>
  <c r="AA44" i="7"/>
  <c r="AI44" i="7"/>
  <c r="AQ44" i="7"/>
  <c r="AY44" i="7"/>
  <c r="BG44" i="7"/>
  <c r="BO44" i="7"/>
  <c r="F46" i="7"/>
  <c r="N46" i="7"/>
  <c r="V46" i="7"/>
  <c r="AD46" i="7"/>
  <c r="AL46" i="7"/>
  <c r="AT46" i="7"/>
  <c r="BB46" i="7"/>
  <c r="BJ46" i="7"/>
  <c r="BA34" i="7"/>
  <c r="BI34" i="7"/>
  <c r="H36" i="7"/>
  <c r="P36" i="7"/>
  <c r="X36" i="7"/>
  <c r="AF36" i="7"/>
  <c r="AN36" i="7"/>
  <c r="AV36" i="7"/>
  <c r="BD36" i="7"/>
  <c r="BL36" i="7"/>
  <c r="C38" i="7"/>
  <c r="K38" i="7"/>
  <c r="S38" i="7"/>
  <c r="AA38" i="7"/>
  <c r="AI38" i="7"/>
  <c r="AQ38" i="7"/>
  <c r="AY38" i="7"/>
  <c r="BG38" i="7"/>
  <c r="BO38" i="7"/>
  <c r="F40" i="7"/>
  <c r="N40" i="7"/>
  <c r="V40" i="7"/>
  <c r="AD40" i="7"/>
  <c r="AL40" i="7"/>
  <c r="AT40" i="7"/>
  <c r="BB40" i="7"/>
  <c r="BJ40" i="7"/>
  <c r="I42" i="7"/>
  <c r="Q42" i="7"/>
  <c r="Y42" i="7"/>
  <c r="AG42" i="7"/>
  <c r="AO42" i="7"/>
  <c r="AW42" i="7"/>
  <c r="BE42" i="7"/>
  <c r="BM42" i="7"/>
  <c r="D44" i="7"/>
  <c r="L44" i="7"/>
  <c r="T44" i="7"/>
  <c r="AB44" i="7"/>
  <c r="AJ44" i="7"/>
  <c r="AR44" i="7"/>
  <c r="AZ44" i="7"/>
  <c r="BH44" i="7"/>
  <c r="BP44" i="7"/>
  <c r="G46" i="7"/>
  <c r="O46" i="7"/>
  <c r="W46" i="7"/>
  <c r="AE46" i="7"/>
  <c r="AM46" i="7"/>
  <c r="AU46" i="7"/>
  <c r="BC46" i="7"/>
  <c r="BK46" i="7"/>
  <c r="C35" i="7"/>
  <c r="K35" i="7"/>
  <c r="S35" i="7"/>
  <c r="AA35" i="7"/>
  <c r="AI35" i="7"/>
  <c r="AQ35" i="7"/>
  <c r="AY35" i="7"/>
  <c r="BG35" i="7"/>
  <c r="BO35" i="7"/>
  <c r="F37" i="7"/>
  <c r="N37" i="7"/>
  <c r="V37" i="7"/>
  <c r="AD37" i="7"/>
  <c r="AL37" i="7"/>
  <c r="AT37" i="7"/>
  <c r="BB37" i="7"/>
  <c r="BJ37" i="7"/>
  <c r="I39" i="7"/>
  <c r="Q39" i="7"/>
  <c r="Y39" i="7"/>
  <c r="AG39" i="7"/>
  <c r="AO39" i="7"/>
  <c r="AW39" i="7"/>
  <c r="BE39" i="7"/>
  <c r="BM39" i="7"/>
  <c r="D41" i="7"/>
  <c r="L41" i="7"/>
  <c r="T41" i="7"/>
  <c r="AB41" i="7"/>
  <c r="AJ41" i="7"/>
  <c r="AR41" i="7"/>
  <c r="AZ41" i="7"/>
  <c r="BH41" i="7"/>
  <c r="BP41" i="7"/>
  <c r="G43" i="7"/>
  <c r="O43" i="7"/>
  <c r="W43" i="7"/>
  <c r="AE43" i="7"/>
  <c r="AM43" i="7"/>
  <c r="AU43" i="7"/>
  <c r="BC43" i="7"/>
  <c r="BK43" i="7"/>
  <c r="J45" i="7"/>
  <c r="R45" i="7"/>
  <c r="Z45" i="7"/>
  <c r="AH45" i="7"/>
  <c r="AP45" i="7"/>
  <c r="AX45" i="7"/>
  <c r="BF45" i="7"/>
  <c r="BN45" i="7"/>
  <c r="BB34" i="7"/>
  <c r="BJ34" i="7"/>
  <c r="I36" i="7"/>
  <c r="Q36" i="7"/>
  <c r="Y36" i="7"/>
  <c r="AG36" i="7"/>
  <c r="AO36" i="7"/>
  <c r="AW36" i="7"/>
  <c r="BE36" i="7"/>
  <c r="BM36" i="7"/>
  <c r="D38" i="7"/>
  <c r="L38" i="7"/>
  <c r="T38" i="7"/>
  <c r="AB38" i="7"/>
  <c r="AJ38" i="7"/>
  <c r="AR38" i="7"/>
  <c r="AZ38" i="7"/>
  <c r="BH38" i="7"/>
  <c r="BP38" i="7"/>
  <c r="G40" i="7"/>
  <c r="O40" i="7"/>
  <c r="W40" i="7"/>
  <c r="AE40" i="7"/>
  <c r="AM40" i="7"/>
  <c r="AU40" i="7"/>
  <c r="BC40" i="7"/>
  <c r="BK40" i="7"/>
  <c r="J42" i="7"/>
  <c r="R42" i="7"/>
  <c r="Z42" i="7"/>
  <c r="AH42" i="7"/>
  <c r="AP42" i="7"/>
  <c r="AX42" i="7"/>
  <c r="BF42" i="7"/>
  <c r="BN42" i="7"/>
  <c r="E44" i="7"/>
  <c r="M44" i="7"/>
  <c r="U44" i="7"/>
  <c r="AC44" i="7"/>
  <c r="AK44" i="7"/>
  <c r="AS44" i="7"/>
  <c r="BA44" i="7"/>
  <c r="BI44" i="7"/>
  <c r="H46" i="7"/>
  <c r="P46" i="7"/>
  <c r="X46" i="7"/>
  <c r="AF46" i="7"/>
  <c r="AN46" i="7"/>
  <c r="AV46" i="7"/>
  <c r="BD46" i="7"/>
  <c r="BL46" i="7"/>
  <c r="D35" i="7"/>
  <c r="L35" i="7"/>
  <c r="T35" i="7"/>
  <c r="AB35" i="7"/>
  <c r="AJ35" i="7"/>
  <c r="AR35" i="7"/>
  <c r="AZ35" i="7"/>
  <c r="BH35" i="7"/>
  <c r="BP35" i="7"/>
  <c r="G37" i="7"/>
  <c r="O37" i="7"/>
  <c r="W37" i="7"/>
  <c r="AE37" i="7"/>
  <c r="AM37" i="7"/>
  <c r="AU37" i="7"/>
  <c r="BC37" i="7"/>
  <c r="BK37" i="7"/>
  <c r="J39" i="7"/>
  <c r="R39" i="7"/>
  <c r="Z39" i="7"/>
  <c r="AH39" i="7"/>
  <c r="AP39" i="7"/>
  <c r="AX39" i="7"/>
  <c r="BF39" i="7"/>
  <c r="BN39" i="7"/>
  <c r="E41" i="7"/>
  <c r="M41" i="7"/>
  <c r="U41" i="7"/>
  <c r="AC41" i="7"/>
  <c r="AK41" i="7"/>
  <c r="AS41" i="7"/>
  <c r="BA41" i="7"/>
  <c r="BI41" i="7"/>
  <c r="H43" i="7"/>
  <c r="P43" i="7"/>
  <c r="X43" i="7"/>
  <c r="AF43" i="7"/>
  <c r="AN43" i="7"/>
  <c r="AV43" i="7"/>
  <c r="BD43" i="7"/>
  <c r="BL43" i="7"/>
  <c r="C45" i="7"/>
  <c r="K45" i="7"/>
  <c r="S45" i="7"/>
  <c r="AA45" i="7"/>
  <c r="AI45" i="7"/>
  <c r="AQ45" i="7"/>
  <c r="AY45" i="7"/>
  <c r="BG45" i="7"/>
  <c r="BO45" i="7"/>
  <c r="BC34" i="7"/>
  <c r="BK34" i="7"/>
  <c r="J36" i="7"/>
  <c r="R36" i="7"/>
  <c r="Z36" i="7"/>
  <c r="AH36" i="7"/>
  <c r="AP36" i="7"/>
  <c r="AX36" i="7"/>
  <c r="BF36" i="7"/>
  <c r="BN36" i="7"/>
  <c r="E38" i="7"/>
  <c r="M38" i="7"/>
  <c r="U38" i="7"/>
  <c r="AC38" i="7"/>
  <c r="AK38" i="7"/>
  <c r="AS38" i="7"/>
  <c r="BA38" i="7"/>
  <c r="BI38" i="7"/>
  <c r="H40" i="7"/>
  <c r="P40" i="7"/>
  <c r="X40" i="7"/>
  <c r="AF40" i="7"/>
  <c r="AN40" i="7"/>
  <c r="AV40" i="7"/>
  <c r="BD40" i="7"/>
  <c r="BL40" i="7"/>
  <c r="C42" i="7"/>
  <c r="K42" i="7"/>
  <c r="S42" i="7"/>
  <c r="AA42" i="7"/>
  <c r="AI42" i="7"/>
  <c r="AQ42" i="7"/>
  <c r="AY42" i="7"/>
  <c r="BG42" i="7"/>
  <c r="BO42" i="7"/>
  <c r="F44" i="7"/>
  <c r="N44" i="7"/>
  <c r="V44" i="7"/>
  <c r="AD44" i="7"/>
  <c r="AL44" i="7"/>
  <c r="AT44" i="7"/>
  <c r="BB44" i="7"/>
  <c r="BJ44" i="7"/>
  <c r="I46" i="7"/>
  <c r="Q46" i="7"/>
  <c r="Y46" i="7"/>
  <c r="AG46" i="7"/>
  <c r="AO46" i="7"/>
  <c r="AW46" i="7"/>
  <c r="BE46" i="7"/>
  <c r="BM46" i="7"/>
  <c r="E35" i="7"/>
  <c r="M35" i="7"/>
  <c r="U35" i="7"/>
  <c r="AC35" i="7"/>
  <c r="AK35" i="7"/>
  <c r="AS35" i="7"/>
  <c r="BA35" i="7"/>
  <c r="BI35" i="7"/>
  <c r="H37" i="7"/>
  <c r="P37" i="7"/>
  <c r="X37" i="7"/>
  <c r="AF37" i="7"/>
  <c r="AN37" i="7"/>
  <c r="AV37" i="7"/>
  <c r="BD37" i="7"/>
  <c r="BL37" i="7"/>
  <c r="C39" i="7"/>
  <c r="K39" i="7"/>
  <c r="S39" i="7"/>
  <c r="AA39" i="7"/>
  <c r="AI39" i="7"/>
  <c r="AQ39" i="7"/>
  <c r="AY39" i="7"/>
  <c r="BG39" i="7"/>
  <c r="BO39" i="7"/>
  <c r="F41" i="7"/>
  <c r="N41" i="7"/>
  <c r="V41" i="7"/>
  <c r="AD41" i="7"/>
  <c r="AL41" i="7"/>
  <c r="AT41" i="7"/>
  <c r="BB41" i="7"/>
  <c r="BJ41" i="7"/>
  <c r="I43" i="7"/>
  <c r="Q43" i="7"/>
  <c r="Y43" i="7"/>
  <c r="AG43" i="7"/>
  <c r="AO43" i="7"/>
  <c r="AW43" i="7"/>
  <c r="BE43" i="7"/>
  <c r="BM43" i="7"/>
  <c r="D45" i="7"/>
  <c r="L45" i="7"/>
  <c r="T45" i="7"/>
  <c r="AB45" i="7"/>
  <c r="AJ45" i="7"/>
  <c r="AR45" i="7"/>
  <c r="AZ45" i="7"/>
  <c r="BH45" i="7"/>
  <c r="BP45" i="7"/>
  <c r="BD34" i="7"/>
  <c r="BL34" i="7"/>
  <c r="C36" i="7"/>
  <c r="K36" i="7"/>
  <c r="S36" i="7"/>
  <c r="AA36" i="7"/>
  <c r="AI36" i="7"/>
  <c r="AQ36" i="7"/>
  <c r="AY36" i="7"/>
  <c r="BG36" i="7"/>
  <c r="BO36" i="7"/>
  <c r="F38" i="7"/>
  <c r="N38" i="7"/>
  <c r="V38" i="7"/>
  <c r="AD38" i="7"/>
  <c r="AL38" i="7"/>
  <c r="AT38" i="7"/>
  <c r="BB38" i="7"/>
  <c r="BJ38" i="7"/>
  <c r="I40" i="7"/>
  <c r="Q40" i="7"/>
  <c r="Y40" i="7"/>
  <c r="AG40" i="7"/>
  <c r="AO40" i="7"/>
  <c r="AW40" i="7"/>
  <c r="BE40" i="7"/>
  <c r="BM40" i="7"/>
  <c r="D42" i="7"/>
  <c r="L42" i="7"/>
  <c r="T42" i="7"/>
  <c r="AB42" i="7"/>
  <c r="AJ42" i="7"/>
  <c r="AR42" i="7"/>
  <c r="AZ42" i="7"/>
  <c r="BH42" i="7"/>
  <c r="BP42" i="7"/>
  <c r="G44" i="7"/>
  <c r="O44" i="7"/>
  <c r="W44" i="7"/>
  <c r="AE44" i="7"/>
  <c r="AM44" i="7"/>
  <c r="AU44" i="7"/>
  <c r="BC44" i="7"/>
  <c r="BK44" i="7"/>
  <c r="J46" i="7"/>
  <c r="R46" i="7"/>
  <c r="Z46" i="7"/>
  <c r="AH46" i="7"/>
  <c r="AP46" i="7"/>
  <c r="AX46" i="7"/>
  <c r="BF46" i="7"/>
  <c r="BN46" i="7"/>
  <c r="F35" i="7"/>
  <c r="N35" i="7"/>
  <c r="V35" i="7"/>
  <c r="AD35" i="7"/>
  <c r="AL35" i="7"/>
  <c r="AT35" i="7"/>
  <c r="BB35" i="7"/>
  <c r="BJ35" i="7"/>
  <c r="I37" i="7"/>
  <c r="Q37" i="7"/>
  <c r="Y37" i="7"/>
  <c r="AG37" i="7"/>
  <c r="AO37" i="7"/>
  <c r="AW37" i="7"/>
  <c r="BE37" i="7"/>
  <c r="BM37" i="7"/>
  <c r="D39" i="7"/>
  <c r="L39" i="7"/>
  <c r="T39" i="7"/>
  <c r="AB39" i="7"/>
  <c r="AJ39" i="7"/>
  <c r="AR39" i="7"/>
  <c r="AZ39" i="7"/>
  <c r="BH39" i="7"/>
  <c r="BP39" i="7"/>
  <c r="G41" i="7"/>
  <c r="O41" i="7"/>
  <c r="W41" i="7"/>
  <c r="AE41" i="7"/>
  <c r="AM41" i="7"/>
  <c r="AU41" i="7"/>
  <c r="BC41" i="7"/>
  <c r="BK41" i="7"/>
  <c r="J43" i="7"/>
  <c r="R43" i="7"/>
  <c r="Z43" i="7"/>
  <c r="AH43" i="7"/>
  <c r="AP43" i="7"/>
  <c r="AX43" i="7"/>
  <c r="BF43" i="7"/>
  <c r="BN43" i="7"/>
  <c r="E45" i="7"/>
  <c r="M45" i="7"/>
  <c r="U45" i="7"/>
  <c r="AC45" i="7"/>
  <c r="AK45" i="7"/>
  <c r="AS45" i="7"/>
  <c r="BA45" i="7"/>
  <c r="BI45" i="7"/>
  <c r="BE34" i="7"/>
  <c r="BM34" i="7"/>
  <c r="D36" i="7"/>
  <c r="L36" i="7"/>
  <c r="T36" i="7"/>
  <c r="AB36" i="7"/>
  <c r="AJ36" i="7"/>
  <c r="AR36" i="7"/>
  <c r="AZ36" i="7"/>
  <c r="BH36" i="7"/>
  <c r="BP36" i="7"/>
  <c r="G38" i="7"/>
  <c r="O38" i="7"/>
  <c r="W38" i="7"/>
  <c r="AE38" i="7"/>
  <c r="AM38" i="7"/>
  <c r="AU38" i="7"/>
  <c r="BC38" i="7"/>
  <c r="BK38" i="7"/>
  <c r="J40" i="7"/>
  <c r="R40" i="7"/>
  <c r="Z40" i="7"/>
  <c r="AH40" i="7"/>
  <c r="AP40" i="7"/>
  <c r="AX40" i="7"/>
  <c r="BF40" i="7"/>
  <c r="BN40" i="7"/>
  <c r="E42" i="7"/>
  <c r="M42" i="7"/>
  <c r="U42" i="7"/>
  <c r="AC42" i="7"/>
  <c r="AK42" i="7"/>
  <c r="AS42" i="7"/>
  <c r="BA42" i="7"/>
  <c r="BI42" i="7"/>
  <c r="H44" i="7"/>
  <c r="P44" i="7"/>
  <c r="X44" i="7"/>
  <c r="AF44" i="7"/>
  <c r="AN44" i="7"/>
  <c r="AV44" i="7"/>
  <c r="BD44" i="7"/>
  <c r="BL44" i="7"/>
  <c r="C46" i="7"/>
  <c r="K46" i="7"/>
  <c r="S46" i="7"/>
  <c r="AA46" i="7"/>
  <c r="AI46" i="7"/>
  <c r="AQ46" i="7"/>
  <c r="AY46" i="7"/>
  <c r="BG46" i="7"/>
  <c r="BO46" i="7"/>
  <c r="G35" i="7"/>
  <c r="O35" i="7"/>
  <c r="W35" i="7"/>
  <c r="AE35" i="7"/>
  <c r="AM35" i="7"/>
  <c r="AU35" i="7"/>
  <c r="BC35" i="7"/>
  <c r="BK35" i="7"/>
  <c r="J37" i="7"/>
  <c r="R37" i="7"/>
  <c r="Z37" i="7"/>
  <c r="AH37" i="7"/>
  <c r="AP37" i="7"/>
  <c r="AX37" i="7"/>
  <c r="BF37" i="7"/>
  <c r="BN37" i="7"/>
  <c r="E39" i="7"/>
  <c r="M39" i="7"/>
  <c r="U39" i="7"/>
  <c r="AC39" i="7"/>
  <c r="AK39" i="7"/>
  <c r="AS39" i="7"/>
  <c r="BA39" i="7"/>
  <c r="BI39" i="7"/>
  <c r="H41" i="7"/>
  <c r="P41" i="7"/>
  <c r="X41" i="7"/>
  <c r="AF41" i="7"/>
  <c r="AN41" i="7"/>
  <c r="AV41" i="7"/>
  <c r="BD41" i="7"/>
  <c r="BL41" i="7"/>
  <c r="C43" i="7"/>
  <c r="K43" i="7"/>
  <c r="S43" i="7"/>
  <c r="AA43" i="7"/>
  <c r="AI43" i="7"/>
  <c r="AQ43" i="7"/>
  <c r="AY43" i="7"/>
  <c r="BG43" i="7"/>
  <c r="BO43" i="7"/>
  <c r="F45" i="7"/>
  <c r="N45" i="7"/>
  <c r="V45" i="7"/>
  <c r="AD45" i="7"/>
  <c r="AL45" i="7"/>
  <c r="AT45" i="7"/>
  <c r="BB45" i="7"/>
  <c r="BJ45" i="7"/>
  <c r="BF34" i="7"/>
  <c r="BN34" i="7"/>
  <c r="E36" i="7"/>
  <c r="M36" i="7"/>
  <c r="U36" i="7"/>
  <c r="AC36" i="7"/>
  <c r="AK36" i="7"/>
  <c r="AS36" i="7"/>
  <c r="BA36" i="7"/>
  <c r="BI36" i="7"/>
  <c r="H38" i="7"/>
  <c r="P38" i="7"/>
  <c r="X38" i="7"/>
  <c r="AF38" i="7"/>
  <c r="AN38" i="7"/>
  <c r="AV38" i="7"/>
  <c r="BD38" i="7"/>
  <c r="BL38" i="7"/>
  <c r="C40" i="7"/>
  <c r="K40" i="7"/>
  <c r="S40" i="7"/>
  <c r="AA40" i="7"/>
  <c r="AI40" i="7"/>
  <c r="AQ40" i="7"/>
  <c r="AY40" i="7"/>
  <c r="BG40" i="7"/>
  <c r="BO40" i="7"/>
  <c r="F42" i="7"/>
  <c r="N42" i="7"/>
  <c r="V42" i="7"/>
  <c r="AD42" i="7"/>
  <c r="AL42" i="7"/>
  <c r="AT42" i="7"/>
  <c r="BB42" i="7"/>
  <c r="BJ42" i="7"/>
  <c r="I44" i="7"/>
  <c r="Q44" i="7"/>
  <c r="Y44" i="7"/>
  <c r="AG44" i="7"/>
  <c r="AO44" i="7"/>
  <c r="AW44" i="7"/>
  <c r="BE44" i="7"/>
  <c r="BM44" i="7"/>
  <c r="D46" i="7"/>
  <c r="L46" i="7"/>
  <c r="T46" i="7"/>
  <c r="AB46" i="7"/>
  <c r="AJ46" i="7"/>
  <c r="AR46" i="7"/>
  <c r="AZ46" i="7"/>
  <c r="BH46" i="7"/>
  <c r="BP46" i="7"/>
  <c r="W4" i="7"/>
  <c r="V4" i="7"/>
  <c r="AQ7" i="30"/>
  <c r="U4" i="7"/>
  <c r="T4" i="7"/>
  <c r="E4" i="7"/>
  <c r="Z4" i="7"/>
  <c r="Y4" i="7"/>
  <c r="F4" i="7"/>
  <c r="BD13" i="30"/>
  <c r="AT14" i="30"/>
  <c r="AW14" i="30" s="1"/>
  <c r="BD14" i="30"/>
  <c r="AT15" i="30"/>
  <c r="BD15" i="30"/>
  <c r="W16" i="30"/>
  <c r="AT16" i="30"/>
  <c r="W18" i="30"/>
  <c r="X4" i="7" a="1"/>
  <c r="AG4" i="7" a="1"/>
  <c r="AP20" i="30"/>
  <c r="AU14" i="30"/>
  <c r="AU15" i="30"/>
  <c r="AH4" i="7" a="1"/>
  <c r="AE4" i="7" a="1"/>
  <c r="AU16" i="30"/>
  <c r="AW16" i="30" l="1"/>
  <c r="AH4" i="7"/>
  <c r="X4" i="7"/>
  <c r="AG4" i="7"/>
  <c r="AE4" i="7"/>
  <c r="W17" i="30"/>
  <c r="W20" i="30"/>
  <c r="BD23" i="30"/>
  <c r="C11" i="30" s="1"/>
  <c r="AI4" i="7" a="1"/>
  <c r="AF4" i="7" a="1"/>
  <c r="AI4" i="7" l="1"/>
  <c r="AF4" i="7"/>
  <c r="BD24" i="30"/>
  <c r="BD25" i="30"/>
  <c r="AS26" i="30"/>
  <c r="AS32" i="30" s="1"/>
  <c r="BD26" i="30"/>
  <c r="L27" i="30"/>
  <c r="W21" i="30" s="1"/>
  <c r="BD27" i="30"/>
  <c r="O28" i="30"/>
  <c r="BD28" i="30"/>
  <c r="K29" i="30"/>
  <c r="BD29" i="30"/>
  <c r="K30" i="30"/>
  <c r="W30" i="30"/>
  <c r="AS34" i="30"/>
  <c r="K31" i="30"/>
  <c r="AR32" i="30"/>
  <c r="W34" i="30"/>
  <c r="AR34" i="30"/>
  <c r="AP37" i="30"/>
  <c r="AU4" i="7" a="1"/>
  <c r="AS4" i="7" a="1"/>
  <c r="AV4" i="7" a="1"/>
  <c r="AQ37" i="30"/>
  <c r="AJ4" i="7" a="1"/>
  <c r="AO4" i="7" a="1"/>
  <c r="AT4" i="7" a="1"/>
  <c r="R4" i="7" a="1"/>
  <c r="AT4" i="7" l="1"/>
  <c r="AV4" i="7"/>
  <c r="AS4" i="7"/>
  <c r="U37" i="30"/>
  <c r="AO4" i="7"/>
  <c r="AJ4" i="7"/>
  <c r="W26" i="30"/>
  <c r="R4" i="7"/>
  <c r="AU4" i="7"/>
  <c r="AB37" i="30"/>
  <c r="U38" i="30"/>
  <c r="AB38" i="30"/>
  <c r="AP38" i="30"/>
  <c r="U39" i="30"/>
  <c r="AP39" i="30"/>
  <c r="C41" i="30"/>
  <c r="AP42" i="30"/>
  <c r="AX4" i="7" a="1"/>
  <c r="AY4" i="7" a="1"/>
  <c r="AQ39" i="30"/>
  <c r="AQ38" i="30"/>
  <c r="BB4" i="7" a="1"/>
  <c r="BC4" i="7" a="1"/>
  <c r="AQ42" i="30"/>
  <c r="AW4" i="7" a="1"/>
  <c r="AM4" i="7" a="1"/>
  <c r="AW4" i="7" l="1"/>
  <c r="AM4" i="7"/>
  <c r="Z30" i="30"/>
  <c r="AY4" i="7"/>
  <c r="AX4" i="7"/>
  <c r="BC4" i="7"/>
  <c r="BB4" i="7"/>
  <c r="W37" i="30"/>
  <c r="AB39" i="30"/>
  <c r="AP43" i="30"/>
  <c r="AP44" i="30"/>
  <c r="U45" i="30"/>
  <c r="AP51" i="30"/>
  <c r="AT53" i="30"/>
  <c r="AT56" i="30"/>
  <c r="AV57" i="30"/>
  <c r="AT59" i="30"/>
  <c r="AP71" i="30"/>
  <c r="AP72" i="30"/>
  <c r="AQ44" i="30"/>
  <c r="BM4" i="7" a="1"/>
  <c r="AZ4" i="7" a="1"/>
  <c r="AQ43" i="30"/>
  <c r="BD4" i="7" a="1"/>
  <c r="AQ4" i="7" a="1"/>
  <c r="AQ4" i="7" l="1"/>
  <c r="BM4" i="7"/>
  <c r="BD4" i="7"/>
  <c r="AZ4" i="7"/>
  <c r="W39" i="30"/>
  <c r="BA4" i="7" a="1"/>
  <c r="BA4" i="7" l="1"/>
  <c r="AX3" i="7" a="1"/>
  <c r="BC3" i="7" a="1"/>
  <c r="AW3" i="7" a="1"/>
  <c r="AZ3" i="7" a="1"/>
  <c r="BB3" i="7" a="1"/>
  <c r="BA3" i="7" a="1"/>
  <c r="BD3" i="7" a="1"/>
  <c r="AY3" i="7" a="1"/>
  <c r="BA3" i="7" l="1"/>
  <c r="AZ3" i="7"/>
  <c r="AY3" i="7"/>
  <c r="AX3" i="7"/>
  <c r="AW3" i="7"/>
  <c r="BD3" i="7"/>
  <c r="BC3" i="7"/>
  <c r="BB3" i="7"/>
  <c r="AQ3" i="7" a="1"/>
  <c r="AS3" i="7" a="1"/>
  <c r="AR3" i="7" a="1"/>
  <c r="AR3" i="7" l="1"/>
  <c r="AQ3" i="7"/>
  <c r="AS3" i="7"/>
  <c r="B3" i="7"/>
  <c r="AM3" i="7" a="1"/>
  <c r="AN3" i="7" a="1"/>
  <c r="AP3" i="7" a="1"/>
  <c r="AP3" i="7" l="1"/>
  <c r="AN3" i="7"/>
  <c r="AM3" i="7"/>
  <c r="R3" i="7" a="1"/>
  <c r="S3" i="7" a="1"/>
  <c r="BI3" i="7" a="1"/>
  <c r="BF3" i="7" a="1"/>
  <c r="AT3" i="7" a="1"/>
  <c r="E3" i="7" a="1"/>
  <c r="BO3" i="7" a="1"/>
  <c r="BM3" i="7" a="1"/>
  <c r="AI3" i="7" a="1"/>
  <c r="D3" i="7" a="1"/>
  <c r="BJ3" i="7" a="1"/>
  <c r="V3" i="7" a="1"/>
  <c r="T3" i="7" a="1"/>
  <c r="AJ3" i="7" a="1"/>
  <c r="AD3" i="7" a="1"/>
  <c r="Q3" i="7" a="1"/>
  <c r="U3" i="7" a="1"/>
  <c r="BK3" i="7" a="1"/>
  <c r="AH3" i="7" a="1"/>
  <c r="AB3" i="7" a="1"/>
  <c r="BG3" i="7" a="1"/>
  <c r="W3" i="7" a="1"/>
  <c r="P3" i="7" a="1"/>
  <c r="AL3" i="7" a="1"/>
  <c r="I3" i="7" a="1"/>
  <c r="M3" i="7" a="1"/>
  <c r="O3" i="7" a="1"/>
  <c r="AU3" i="7" a="1"/>
  <c r="BN3" i="7" a="1"/>
  <c r="N3" i="7" a="1"/>
  <c r="AG3" i="7" a="1"/>
  <c r="AO3" i="7" a="1"/>
  <c r="J3" i="7" a="1"/>
  <c r="AE3" i="7" a="1"/>
  <c r="AF3" i="7" a="1"/>
  <c r="X3" i="7" a="1"/>
  <c r="AV3" i="7" a="1"/>
  <c r="K3" i="7" a="1"/>
  <c r="BP3" i="7" a="1"/>
  <c r="C3" i="7" a="1"/>
  <c r="G3" i="7" a="1"/>
  <c r="AK3" i="7" a="1"/>
  <c r="BH3" i="7" a="1"/>
  <c r="L3" i="7" a="1"/>
  <c r="BE3" i="7" a="1"/>
  <c r="AA3" i="7" a="1"/>
  <c r="BL3" i="7" a="1"/>
  <c r="Z3" i="7" a="1"/>
  <c r="AC3" i="7" a="1"/>
  <c r="Y3" i="7" a="1"/>
  <c r="H3" i="7" a="1"/>
  <c r="F3" i="7" a="1"/>
  <c r="V3" i="7" l="1"/>
  <c r="O3" i="7"/>
  <c r="BJ3" i="7"/>
  <c r="AD3" i="7"/>
  <c r="H3" i="7"/>
  <c r="BN3" i="7"/>
  <c r="L3" i="7"/>
  <c r="S3" i="7"/>
  <c r="AU3" i="7"/>
  <c r="M3" i="7"/>
  <c r="X3" i="7"/>
  <c r="AO3" i="7"/>
  <c r="P3" i="7"/>
  <c r="AT3" i="7"/>
  <c r="BI3" i="7"/>
  <c r="BH3" i="7"/>
  <c r="AL3" i="7"/>
  <c r="BL3" i="7"/>
  <c r="F3" i="7"/>
  <c r="E3" i="7"/>
  <c r="Y3" i="7"/>
  <c r="R3" i="7"/>
  <c r="BO3" i="7"/>
  <c r="AJ3" i="7"/>
  <c r="BE3" i="7"/>
  <c r="BP3" i="7"/>
  <c r="AV3" i="7"/>
  <c r="BM3" i="7"/>
  <c r="AH3" i="7"/>
  <c r="C3" i="7"/>
  <c r="AB3" i="7"/>
  <c r="AG3" i="7"/>
  <c r="BF3" i="7"/>
  <c r="AI3" i="7"/>
  <c r="D3" i="7"/>
  <c r="W3" i="7"/>
  <c r="AC3" i="7"/>
  <c r="BG3" i="7"/>
  <c r="N3" i="7"/>
  <c r="J3" i="7"/>
  <c r="AK3" i="7"/>
  <c r="U3" i="7"/>
  <c r="K3" i="7"/>
  <c r="G3" i="7"/>
  <c r="AA3" i="7"/>
  <c r="BK3" i="7"/>
  <c r="I3" i="7"/>
  <c r="T3" i="7"/>
  <c r="Z3" i="7"/>
  <c r="AF3" i="7"/>
  <c r="AE3" i="7"/>
  <c r="Q3"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森田　明子</author>
  </authors>
  <commentList>
    <comment ref="W14" authorId="0" shapeId="0" xr:uid="{80389D86-CD93-4057-9487-176C3616839A}">
      <text>
        <r>
          <rPr>
            <sz val="14"/>
            <color indexed="81"/>
            <rFont val="MS P ゴシック"/>
            <family val="3"/>
            <charset val="128"/>
          </rPr>
          <t xml:space="preserve">例年誤りの記載が多い箇所です。
下記に留意願います。
</t>
        </r>
      </text>
    </comment>
    <comment ref="AP21" authorId="0" shapeId="0" xr:uid="{D110E8A6-76AA-4F87-AAF4-EBB4EF272178}">
      <text>
        <r>
          <rPr>
            <b/>
            <sz val="9"/>
            <color indexed="81"/>
            <rFont val="MS P ゴシック"/>
            <family val="3"/>
            <charset val="128"/>
          </rPr>
          <t>森田　明子:</t>
        </r>
        <r>
          <rPr>
            <sz val="9"/>
            <color indexed="81"/>
            <rFont val="MS P ゴシック"/>
            <family val="3"/>
            <charset val="128"/>
          </rPr>
          <t xml:space="preserve">
250306変更
年度途中からPI人件費が始まる場合を想定していなかったので、変更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森田　明子</author>
  </authors>
  <commentList>
    <comment ref="W14" authorId="0" shapeId="0" xr:uid="{0D77C595-EC00-4C62-A64C-B7AB14CCB2A4}">
      <text>
        <r>
          <rPr>
            <sz val="14"/>
            <color indexed="81"/>
            <rFont val="MS P ゴシック"/>
            <family val="3"/>
            <charset val="128"/>
          </rPr>
          <t xml:space="preserve">例年誤りの記載が多い箇所です。
下記に留意願います。
</t>
        </r>
      </text>
    </comment>
    <comment ref="AP21" authorId="0" shapeId="0" xr:uid="{9D77C18D-C6F3-402C-85BF-46991D1C076C}">
      <text>
        <r>
          <rPr>
            <b/>
            <sz val="9"/>
            <color indexed="81"/>
            <rFont val="MS P ゴシック"/>
            <family val="3"/>
            <charset val="128"/>
          </rPr>
          <t>森田　明子:</t>
        </r>
        <r>
          <rPr>
            <sz val="9"/>
            <color indexed="81"/>
            <rFont val="MS P ゴシック"/>
            <family val="3"/>
            <charset val="128"/>
          </rPr>
          <t xml:space="preserve">
250306変更
年度途中からPI人件費が始まる場合を想定していなかったので、変更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<sst xmlns="http://schemas.openxmlformats.org/spreadsheetml/2006/main" count="773" uniqueCount="365">
  <si>
    <t>【機密性2・本学教職員限り】</t>
    <rPh sb="1" eb="4">
      <t>キミツセイ</t>
    </rPh>
    <rPh sb="6" eb="11">
      <t>ホンガクキョウショクイン</t>
    </rPh>
    <rPh sb="11" eb="12">
      <t>カギ</t>
    </rPh>
    <phoneticPr fontId="5"/>
  </si>
  <si>
    <t>算出シート</t>
    <rPh sb="0" eb="2">
      <t>サンシュツ</t>
    </rPh>
    <phoneticPr fontId="7"/>
  </si>
  <si>
    <t>研究開発期間_始</t>
    <rPh sb="0" eb="4">
      <t>ケンキュウカイハツ</t>
    </rPh>
    <rPh sb="4" eb="6">
      <t>キカン</t>
    </rPh>
    <rPh sb="7" eb="8">
      <t>ハジ</t>
    </rPh>
    <phoneticPr fontId="7"/>
  </si>
  <si>
    <t>月給制・基幹年俸制</t>
    <rPh sb="0" eb="3">
      <t>ゲッキュウセイ</t>
    </rPh>
    <rPh sb="4" eb="9">
      <t>キカンネンポウセイ</t>
    </rPh>
    <phoneticPr fontId="7"/>
  </si>
  <si>
    <t>所属</t>
    <rPh sb="0" eb="2">
      <t>ショゾク</t>
    </rPh>
    <phoneticPr fontId="7"/>
  </si>
  <si>
    <t>教授</t>
    <rPh sb="0" eb="2">
      <t>キョウジュ</t>
    </rPh>
    <phoneticPr fontId="7"/>
  </si>
  <si>
    <t>【様式１】　申請書</t>
  </si>
  <si>
    <t>年</t>
    <rPh sb="0" eb="1">
      <t>ネン</t>
    </rPh>
    <phoneticPr fontId="7"/>
  </si>
  <si>
    <t>月</t>
    <rPh sb="0" eb="1">
      <t>ガツ</t>
    </rPh>
    <phoneticPr fontId="7"/>
  </si>
  <si>
    <t>日</t>
    <rPh sb="0" eb="1">
      <t>ニチ</t>
    </rPh>
    <phoneticPr fontId="7"/>
  </si>
  <si>
    <t>研究開発期間_終</t>
    <rPh sb="0" eb="4">
      <t>ケンキュウカイハツ</t>
    </rPh>
    <rPh sb="4" eb="6">
      <t>キカン</t>
    </rPh>
    <rPh sb="7" eb="8">
      <t>オ</t>
    </rPh>
    <phoneticPr fontId="7"/>
  </si>
  <si>
    <t>基本年俸制</t>
    <rPh sb="0" eb="2">
      <t>キホン</t>
    </rPh>
    <rPh sb="2" eb="5">
      <t>ネンポウセイ</t>
    </rPh>
    <phoneticPr fontId="7"/>
  </si>
  <si>
    <t>人文社会系</t>
    <rPh sb="0" eb="5">
      <t>ジンブンシャカイケイ</t>
    </rPh>
    <phoneticPr fontId="7"/>
  </si>
  <si>
    <t>准教授</t>
    <rPh sb="0" eb="3">
      <t>ジュンキョウジュ</t>
    </rPh>
    <phoneticPr fontId="7"/>
  </si>
  <si>
    <t>（PI等→所属する組織の長）</t>
  </si>
  <si>
    <t>月給制・基幹年俸制又は基本年俸制</t>
  </si>
  <si>
    <t>拠出期間_始</t>
    <rPh sb="0" eb="2">
      <t>キョシュツ</t>
    </rPh>
    <rPh sb="2" eb="4">
      <t>キカン</t>
    </rPh>
    <rPh sb="5" eb="6">
      <t>ハジ</t>
    </rPh>
    <phoneticPr fontId="7"/>
  </si>
  <si>
    <t>裁量労働制</t>
    <rPh sb="0" eb="2">
      <t>サイリョウ</t>
    </rPh>
    <rPh sb="2" eb="5">
      <t>ロウドウセイ</t>
    </rPh>
    <phoneticPr fontId="7"/>
  </si>
  <si>
    <t>ビジネスサイエンス系</t>
    <rPh sb="9" eb="10">
      <t>ケイ</t>
    </rPh>
    <phoneticPr fontId="7"/>
  </si>
  <si>
    <t>助教</t>
    <rPh sb="0" eb="2">
      <t>ジョキョウ</t>
    </rPh>
    <phoneticPr fontId="7"/>
  </si>
  <si>
    <t xml:space="preserve"> 国立大学法人筑波大学</t>
  </si>
  <si>
    <t>　(申請者：「PI等」研究代表者又は研究分担者)</t>
    <rPh sb="9" eb="10">
      <t>トウ</t>
    </rPh>
    <phoneticPr fontId="7"/>
  </si>
  <si>
    <t>裁量労働制又は固定時間勤務制</t>
    <rPh sb="4" eb="5">
      <t>セイ</t>
    </rPh>
    <rPh sb="5" eb="6">
      <t>マタ</t>
    </rPh>
    <rPh sb="7" eb="11">
      <t>コテイジカン</t>
    </rPh>
    <rPh sb="11" eb="14">
      <t>キンムセイ</t>
    </rPh>
    <phoneticPr fontId="7"/>
  </si>
  <si>
    <t>※固定勤務時間制は事前連絡要</t>
    <phoneticPr fontId="7"/>
  </si>
  <si>
    <t>拠出期間_終</t>
    <rPh sb="0" eb="2">
      <t>キョシュツ</t>
    </rPh>
    <rPh sb="2" eb="4">
      <t>キカン</t>
    </rPh>
    <rPh sb="5" eb="6">
      <t>オ</t>
    </rPh>
    <phoneticPr fontId="7"/>
  </si>
  <si>
    <t>固定勤務時間制</t>
    <rPh sb="0" eb="7">
      <t>コテイキンムジカンセイ</t>
    </rPh>
    <phoneticPr fontId="7"/>
  </si>
  <si>
    <t>数理物質系</t>
    <rPh sb="0" eb="5">
      <t>スウリブッシツケイ</t>
    </rPh>
    <phoneticPr fontId="7"/>
  </si>
  <si>
    <t>その他（手入力）</t>
    <rPh sb="2" eb="3">
      <t>タ</t>
    </rPh>
    <rPh sb="4" eb="7">
      <t>テニュウリョク</t>
    </rPh>
    <phoneticPr fontId="7"/>
  </si>
  <si>
    <t>殿</t>
    <rPh sb="0" eb="1">
      <t>ドノ</t>
    </rPh>
    <phoneticPr fontId="7"/>
  </si>
  <si>
    <t>所属</t>
    <rPh sb="0" eb="2">
      <t>ショゾク</t>
    </rPh>
    <phoneticPr fontId="5"/>
  </si>
  <si>
    <t>拠出期間_月数</t>
    <rPh sb="0" eb="2">
      <t>キョシュツ</t>
    </rPh>
    <rPh sb="2" eb="4">
      <t>キカン</t>
    </rPh>
    <rPh sb="5" eb="7">
      <t>ツキスウ</t>
    </rPh>
    <phoneticPr fontId="7"/>
  </si>
  <si>
    <t>システム情報系</t>
    <rPh sb="4" eb="7">
      <t>ジョウホウケイ</t>
    </rPh>
    <phoneticPr fontId="7"/>
  </si>
  <si>
    <t>職名</t>
    <rPh sb="0" eb="2">
      <t>ショクメイ</t>
    </rPh>
    <phoneticPr fontId="5"/>
  </si>
  <si>
    <t>前年度開始日</t>
    <rPh sb="0" eb="3">
      <t>ゼンネンド</t>
    </rPh>
    <rPh sb="3" eb="6">
      <t>カイシビ</t>
    </rPh>
    <phoneticPr fontId="7"/>
  </si>
  <si>
    <t>特別区(19.7%)</t>
    <phoneticPr fontId="7"/>
  </si>
  <si>
    <t>生命環境系</t>
    <rPh sb="0" eb="5">
      <t>セイメイカンキョウケイ</t>
    </rPh>
    <phoneticPr fontId="7"/>
  </si>
  <si>
    <t>氏名</t>
    <rPh sb="0" eb="2">
      <t>シメイ</t>
    </rPh>
    <phoneticPr fontId="5"/>
  </si>
  <si>
    <t>特別区以外(15.5％)</t>
  </si>
  <si>
    <t>人間系</t>
    <rPh sb="0" eb="3">
      <t>ニンゲンケイ</t>
    </rPh>
    <phoneticPr fontId="7"/>
  </si>
  <si>
    <t>申請日</t>
    <rPh sb="0" eb="3">
      <t>シンセイビ</t>
    </rPh>
    <phoneticPr fontId="7"/>
  </si>
  <si>
    <t>対象外（基本年俸制）</t>
    <rPh sb="0" eb="3">
      <t>タイショウガイ</t>
    </rPh>
    <rPh sb="4" eb="6">
      <t>キホン</t>
    </rPh>
    <rPh sb="6" eb="8">
      <t>ネンポウ</t>
    </rPh>
    <rPh sb="8" eb="9">
      <t>セイ</t>
    </rPh>
    <phoneticPr fontId="7"/>
  </si>
  <si>
    <t>体育系</t>
    <rPh sb="0" eb="3">
      <t>タイイクケイ</t>
    </rPh>
    <phoneticPr fontId="7"/>
  </si>
  <si>
    <t>資金配分機関（略称）</t>
    <rPh sb="0" eb="6">
      <t>シキンハイブンキカン</t>
    </rPh>
    <rPh sb="7" eb="9">
      <t>リャクショウ</t>
    </rPh>
    <phoneticPr fontId="7"/>
  </si>
  <si>
    <t>資金配分機関/府省庁名</t>
  </si>
  <si>
    <t>つなぎ</t>
    <phoneticPr fontId="7"/>
  </si>
  <si>
    <t>承認日</t>
    <rPh sb="0" eb="3">
      <t>ショウニンビ</t>
    </rPh>
    <phoneticPr fontId="7"/>
  </si>
  <si>
    <t>芸術系</t>
    <rPh sb="0" eb="3">
      <t>ゲイジュツケイ</t>
    </rPh>
    <phoneticPr fontId="7"/>
  </si>
  <si>
    <t>JST</t>
  </si>
  <si>
    <t>科学技術振興機構</t>
  </si>
  <si>
    <t>研究代表者（PI）の人件費の支出の利用申請書</t>
  </si>
  <si>
    <t>医学医療系</t>
    <rPh sb="0" eb="5">
      <t>イガクイリョウケイ</t>
    </rPh>
    <phoneticPr fontId="7"/>
  </si>
  <si>
    <t>AMED</t>
  </si>
  <si>
    <t>日本医療研究開発機構</t>
  </si>
  <si>
    <t>A）対象給与額からエフォートを乗じた額</t>
    <phoneticPr fontId="7"/>
  </si>
  <si>
    <t>6月基準始日</t>
    <rPh sb="4" eb="5">
      <t>ハジ</t>
    </rPh>
    <phoneticPr fontId="7"/>
  </si>
  <si>
    <t>図書館情報メディア系</t>
    <rPh sb="0" eb="5">
      <t>トショカンジョウホウ</t>
    </rPh>
    <rPh sb="9" eb="10">
      <t>ケイ</t>
    </rPh>
    <phoneticPr fontId="7"/>
  </si>
  <si>
    <t>NEDO</t>
  </si>
  <si>
    <t>新エネルギー・産業技術総合開発機構</t>
  </si>
  <si>
    <t>　本制度の主旨及び国立大学法人筑波大学 競争的研究費の直接経費から研究代表者（PI）の</t>
    <phoneticPr fontId="5"/>
  </si>
  <si>
    <t>俸給月額</t>
    <phoneticPr fontId="7"/>
  </si>
  <si>
    <t>円</t>
    <rPh sb="0" eb="1">
      <t>エン</t>
    </rPh>
    <phoneticPr fontId="7"/>
  </si>
  <si>
    <t>6月基準終日</t>
  </si>
  <si>
    <t>6月基準日日数</t>
    <rPh sb="1" eb="2">
      <t>ガツ</t>
    </rPh>
    <rPh sb="2" eb="5">
      <t>キジュンビ</t>
    </rPh>
    <rPh sb="5" eb="7">
      <t>ニッスウ</t>
    </rPh>
    <phoneticPr fontId="7"/>
  </si>
  <si>
    <t>学際研究系</t>
    <rPh sb="0" eb="2">
      <t>ガクサイ</t>
    </rPh>
    <rPh sb="2" eb="5">
      <t>ケンキュウケイ</t>
    </rPh>
    <phoneticPr fontId="7"/>
  </si>
  <si>
    <t>BRAIN</t>
  </si>
  <si>
    <t>生物系特定産業技術研究支援センター</t>
  </si>
  <si>
    <t>人件費の支出により確保された財源の活用方針を確認し、以下のとおり申請します。</t>
  </si>
  <si>
    <t>教育研究等連携手当支給率</t>
    <phoneticPr fontId="7"/>
  </si>
  <si>
    <t>12月基準始日</t>
  </si>
  <si>
    <t>計算科学研究センター</t>
    <rPh sb="0" eb="4">
      <t>ケイサンカガク</t>
    </rPh>
    <rPh sb="4" eb="6">
      <t>ケンキュウ</t>
    </rPh>
    <phoneticPr fontId="7"/>
  </si>
  <si>
    <t>防衛装備庁</t>
    <rPh sb="0" eb="5">
      <t>ボウエイソウビチョウ</t>
    </rPh>
    <phoneticPr fontId="7"/>
  </si>
  <si>
    <t>教育研究等連携手当額</t>
  </si>
  <si>
    <t>c=a*ｂ</t>
  </si>
  <si>
    <t>12月基準終日</t>
  </si>
  <si>
    <t>12月基準日日数</t>
    <rPh sb="2" eb="3">
      <t>ガツ</t>
    </rPh>
    <rPh sb="3" eb="6">
      <t>キジュンビ</t>
    </rPh>
    <rPh sb="6" eb="8">
      <t>ニッスウ</t>
    </rPh>
    <phoneticPr fontId="7"/>
  </si>
  <si>
    <t>生存ダイナミクス研究センター</t>
    <rPh sb="0" eb="2">
      <t>セイゾン</t>
    </rPh>
    <rPh sb="8" eb="10">
      <t>ケンキュウ</t>
    </rPh>
    <phoneticPr fontId="7"/>
  </si>
  <si>
    <t>１．拠出する競争的研究費の情報</t>
  </si>
  <si>
    <t>基本給等</t>
  </si>
  <si>
    <t>d=a+c</t>
  </si>
  <si>
    <t>配分機関/府省庁名</t>
  </si>
  <si>
    <r>
      <rPr>
        <sz val="9"/>
        <color theme="1"/>
        <rFont val="游ゴシック"/>
        <family val="3"/>
        <charset val="128"/>
        <scheme val="minor"/>
      </rPr>
      <t>ハイブリットサラリーの際の</t>
    </r>
    <r>
      <rPr>
        <sz val="11"/>
        <color theme="1"/>
        <rFont val="游ゴシック"/>
        <family val="3"/>
        <charset val="128"/>
        <scheme val="minor"/>
      </rPr>
      <t>運交金比率</t>
    </r>
    <phoneticPr fontId="7"/>
  </si>
  <si>
    <t>e</t>
  </si>
  <si>
    <t>研究開発事業名</t>
  </si>
  <si>
    <t>プロジェクト名称（課題名）</t>
  </si>
  <si>
    <t>６月支給期末・勤勉手当日数</t>
    <phoneticPr fontId="7"/>
  </si>
  <si>
    <t>12月支給期末・勤勉手当算入日数</t>
  </si>
  <si>
    <t>期末・勤勉手当支給回数</t>
  </si>
  <si>
    <t>回</t>
  </si>
  <si>
    <t>研究開発期間</t>
  </si>
  <si>
    <t>から</t>
    <phoneticPr fontId="7"/>
  </si>
  <si>
    <t>まで</t>
    <phoneticPr fontId="7"/>
  </si>
  <si>
    <t>拠出対象人件費</t>
  </si>
  <si>
    <t>２．拠出する金額</t>
  </si>
  <si>
    <t>エフォート</t>
  </si>
  <si>
    <t>k</t>
  </si>
  <si>
    <t>拠出を希望する期間</t>
  </si>
  <si>
    <t>※本制度を利用する年度の研究計画書等作成時においてｅ－Ｒａｄ等に設定した当該事業のエフォート率（ただし、当該競争的研究費の応募時に設定したエフォート率から変更がない場合は、応募時に設定したエフォート率とする。）</t>
    <phoneticPr fontId="7"/>
  </si>
  <si>
    <t>計</t>
    <rPh sb="0" eb="1">
      <t>ケイ</t>
    </rPh>
    <phoneticPr fontId="7"/>
  </si>
  <si>
    <t>か月間</t>
    <rPh sb="1" eb="2">
      <t>ゲツ</t>
    </rPh>
    <rPh sb="2" eb="3">
      <t>カン</t>
    </rPh>
    <phoneticPr fontId="7"/>
  </si>
  <si>
    <t>拠出を希望する期間の研究エフォート率</t>
  </si>
  <si>
    <t>A）上限額</t>
  </si>
  <si>
    <t>拠出額</t>
  </si>
  <si>
    <t>円</t>
    <rPh sb="0" eb="1">
      <t>エン</t>
    </rPh>
    <phoneticPr fontId="5"/>
  </si>
  <si>
    <t xml:space="preserve">PI等へのインセンティブ付与　　　　　　　　 </t>
  </si>
  <si>
    <t>（拠出額の７０％）</t>
    <phoneticPr fontId="7"/>
  </si>
  <si>
    <t>B）本学が定める拠出額上限</t>
    <rPh sb="2" eb="4">
      <t>ホンガク</t>
    </rPh>
    <rPh sb="5" eb="6">
      <t>サダ</t>
    </rPh>
    <rPh sb="8" eb="11">
      <t>キョシュツガク</t>
    </rPh>
    <rPh sb="11" eb="13">
      <t>ジョウゲン</t>
    </rPh>
    <phoneticPr fontId="7"/>
  </si>
  <si>
    <t>D）拠出可能上限額</t>
    <phoneticPr fontId="7"/>
  </si>
  <si>
    <t>本学の研究力強化方策（本部配分）</t>
  </si>
  <si>
    <t>（拠出額の３０％）</t>
    <phoneticPr fontId="7"/>
  </si>
  <si>
    <t>直接経費</t>
  </si>
  <si>
    <t>A)B)C)最小値</t>
    <phoneticPr fontId="7"/>
  </si>
  <si>
    <t>B）上限額</t>
    <rPh sb="2" eb="5">
      <t>ジョウゲンガク</t>
    </rPh>
    <phoneticPr fontId="7"/>
  </si>
  <si>
    <t>特別貢献手当の支給</t>
  </si>
  <si>
    <t>PI等への研究費の配分</t>
  </si>
  <si>
    <t>↓</t>
    <phoneticPr fontId="7"/>
  </si>
  <si>
    <t>C）機関が定める拠出上限額</t>
    <rPh sb="2" eb="4">
      <t>キカン</t>
    </rPh>
    <rPh sb="5" eb="6">
      <t>サダ</t>
    </rPh>
    <rPh sb="8" eb="10">
      <t>キョシュツ</t>
    </rPh>
    <rPh sb="10" eb="13">
      <t>ジョウゲンガク</t>
    </rPh>
    <phoneticPr fontId="7"/>
  </si>
  <si>
    <t>E）拠出額</t>
    <rPh sb="2" eb="5">
      <t>キョシュツガク</t>
    </rPh>
    <phoneticPr fontId="7"/>
  </si>
  <si>
    <t>了承を得ていない</t>
  </si>
  <si>
    <t>（⇒得ていない場合は申請できません。）</t>
    <phoneticPr fontId="7"/>
  </si>
  <si>
    <r>
      <t>F）</t>
    </r>
    <r>
      <rPr>
        <sz val="6"/>
        <color theme="1"/>
        <rFont val="游ゴシック"/>
        <family val="3"/>
        <charset val="128"/>
        <scheme val="minor"/>
      </rPr>
      <t>非課税・不課税等取引に係る</t>
    </r>
    <r>
      <rPr>
        <sz val="11"/>
        <color theme="1"/>
        <rFont val="游ゴシック"/>
        <family val="3"/>
        <charset val="128"/>
        <scheme val="minor"/>
      </rPr>
      <t>消費税相当額</t>
    </r>
    <phoneticPr fontId="7"/>
  </si>
  <si>
    <t>PI等にて金額設定</t>
    <rPh sb="2" eb="3">
      <t>トウ</t>
    </rPh>
    <rPh sb="5" eb="7">
      <t>キンガク</t>
    </rPh>
    <rPh sb="7" eb="9">
      <t>セッテイ</t>
    </rPh>
    <phoneticPr fontId="7"/>
  </si>
  <si>
    <t>※受託研究の場合予算確保要</t>
    <rPh sb="1" eb="3">
      <t>ジュタク</t>
    </rPh>
    <rPh sb="3" eb="5">
      <t>ケンキュウ</t>
    </rPh>
    <rPh sb="6" eb="8">
      <t>バアイ</t>
    </rPh>
    <rPh sb="8" eb="12">
      <t>ヨサンカクホ</t>
    </rPh>
    <rPh sb="12" eb="13">
      <t>ヨウ</t>
    </rPh>
    <phoneticPr fontId="7"/>
  </si>
  <si>
    <t>(事務局使用欄)</t>
  </si>
  <si>
    <t>上記の内容について承認します。</t>
  </si>
  <si>
    <t>※事業主負担概算額</t>
    <phoneticPr fontId="7"/>
  </si>
  <si>
    <t>雇用保険</t>
  </si>
  <si>
    <t>(所属する組織の長)</t>
  </si>
  <si>
    <t>労災保険</t>
  </si>
  <si>
    <t>事項</t>
    <rPh sb="0" eb="2">
      <t>ジコウ</t>
    </rPh>
    <phoneticPr fontId="7"/>
  </si>
  <si>
    <t>コード</t>
    <phoneticPr fontId="7"/>
  </si>
  <si>
    <t>名称</t>
    <rPh sb="0" eb="2">
      <t>メイショウ</t>
    </rPh>
    <phoneticPr fontId="7"/>
  </si>
  <si>
    <t>共済負担金</t>
  </si>
  <si>
    <t>　氏名</t>
  </si>
  <si>
    <t>財源</t>
    <rPh sb="0" eb="2">
      <t>ザイゲン</t>
    </rPh>
    <phoneticPr fontId="7"/>
  </si>
  <si>
    <t>予算所管</t>
    <rPh sb="0" eb="4">
      <t>ヨサンショカン</t>
    </rPh>
    <phoneticPr fontId="7"/>
  </si>
  <si>
    <t>予算目的</t>
    <rPh sb="0" eb="2">
      <t>ヨサン</t>
    </rPh>
    <rPh sb="2" eb="4">
      <t>モクテキ</t>
    </rPh>
    <phoneticPr fontId="7"/>
  </si>
  <si>
    <t>ﾌﾟﾛｼﾞｪｸﾄ</t>
    <phoneticPr fontId="7"/>
  </si>
  <si>
    <t>◇本制度の申請に係る必要書類等チェックリスト◇</t>
  </si>
  <si>
    <t>▼申請書に添付いただくもの</t>
  </si>
  <si>
    <t>本制度の申請に係る必要書類等チェックリスト（本チェックリスト）</t>
  </si>
  <si>
    <t>本制度に申請する年度に申請者自らの判断で使用可能な直接経費の額が分かる</t>
  </si>
  <si>
    <t>もの（例：研究計画書、交付申請書等）</t>
  </si>
  <si>
    <t>本制度に申請する年度の拠出を希望する期間における当該競争的研究費</t>
  </si>
  <si>
    <t>のエフォート証明書（部局にて発行されたもの）</t>
  </si>
  <si>
    <t>当該競争的研究費の公募要領及び事務処理要領等における</t>
  </si>
  <si>
    <t>「本制度が認められていることが分かる頁」及び「拠出上限額等が分かる頁」</t>
  </si>
  <si>
    <t>（研究分担者の場合）「研究分担者も本制度が認められていることが分かる頁」</t>
  </si>
  <si>
    <t>▼申請にあたっての確認事項</t>
  </si>
  <si>
    <t>配分機関に対し、研究計画書等において、本制度に申請する年度に人件費</t>
  </si>
  <si>
    <t>（PI人件費）の計上を行っており、了承を得ている。</t>
  </si>
  <si>
    <t>本制度の申請書に添付するエフォート証明書に記載されたエフォートと、</t>
  </si>
  <si>
    <t>e-Rad等に設定した当該競争的研究費のエフォートは一致している。</t>
  </si>
  <si>
    <t>申請者は、本制度の実施期間における自らの雇用財源が主に運営費交付金</t>
  </si>
  <si>
    <t>であるとともに、当該雇用財源において特定の業務に従事することを目的と</t>
  </si>
  <si>
    <t>されていない者である。</t>
  </si>
  <si>
    <t>本制度に申請することについて、当該課題に従事する他の研究代表者・研究分担者</t>
  </si>
  <si>
    <t>に了承を得ている。</t>
  </si>
  <si>
    <t>（さきがけ等の個人型の事業においてはチェック不要）</t>
  </si>
  <si>
    <t>関連データ　印刷対象外</t>
    <rPh sb="0" eb="2">
      <t>カンレン</t>
    </rPh>
    <rPh sb="6" eb="8">
      <t>インサツ</t>
    </rPh>
    <rPh sb="8" eb="11">
      <t>タイショウガイ</t>
    </rPh>
    <phoneticPr fontId="7"/>
  </si>
  <si>
    <t>注意事項・・・これより右は印刷対象外</t>
    <rPh sb="0" eb="4">
      <t>チュウイジコウ</t>
    </rPh>
    <rPh sb="11" eb="12">
      <t>ミギ</t>
    </rPh>
    <rPh sb="13" eb="15">
      <t>インサツ</t>
    </rPh>
    <rPh sb="15" eb="18">
      <t>タイショウガイ</t>
    </rPh>
    <phoneticPr fontId="7"/>
  </si>
  <si>
    <t>※緑色着色部に入力</t>
    <rPh sb="1" eb="2">
      <t>ミドリ</t>
    </rPh>
    <rPh sb="2" eb="3">
      <t>イロ</t>
    </rPh>
    <rPh sb="3" eb="6">
      <t>チャクショクブ</t>
    </rPh>
    <rPh sb="7" eb="9">
      <t>ニュウリョク</t>
    </rPh>
    <phoneticPr fontId="7"/>
  </si>
  <si>
    <t>該当年度</t>
    <rPh sb="0" eb="2">
      <t>ガイトウ</t>
    </rPh>
    <rPh sb="2" eb="4">
      <t>ネンド</t>
    </rPh>
    <phoneticPr fontId="7"/>
  </si>
  <si>
    <t>●基礎情報</t>
    <rPh sb="1" eb="5">
      <t>キソジョウホウ</t>
    </rPh>
    <phoneticPr fontId="7"/>
  </si>
  <si>
    <t>※プロジェクト全体の期間（複数年の場合は複数年）を記載</t>
    <rPh sb="7" eb="9">
      <t>ゼンタイ</t>
    </rPh>
    <rPh sb="10" eb="12">
      <t>キカン</t>
    </rPh>
    <rPh sb="13" eb="16">
      <t>フクスウネン</t>
    </rPh>
    <rPh sb="17" eb="19">
      <t>バアイ</t>
    </rPh>
    <rPh sb="20" eb="23">
      <t>フクスウネン</t>
    </rPh>
    <rPh sb="25" eb="27">
      <t>キサイ</t>
    </rPh>
    <phoneticPr fontId="7"/>
  </si>
  <si>
    <t>研究計画書等作成月</t>
    <phoneticPr fontId="7"/>
  </si>
  <si>
    <t>①</t>
    <phoneticPr fontId="7"/>
  </si>
  <si>
    <t>必ず、研究計画書等作成月の俸給月額を記載ください</t>
    <rPh sb="0" eb="1">
      <t>カナラ</t>
    </rPh>
    <rPh sb="3" eb="9">
      <t>ケンキュウケイカクショトウ</t>
    </rPh>
    <rPh sb="9" eb="12">
      <t>サクセイツキ</t>
    </rPh>
    <rPh sb="13" eb="17">
      <t>ホウキュウゲツガク</t>
    </rPh>
    <rPh sb="18" eb="20">
      <t>キサイ</t>
    </rPh>
    <phoneticPr fontId="7"/>
  </si>
  <si>
    <t>Web給与明細の一覧表示画面の基本給ではなく、</t>
    <phoneticPr fontId="7"/>
  </si>
  <si>
    <t>各月の給与明細書より「俸給月額」を記載ください。</t>
  </si>
  <si>
    <t>②</t>
    <phoneticPr fontId="7"/>
  </si>
  <si>
    <t xml:space="preserve">  前年度の今年度の事業期間が連続しない場合には外部資金課に事前連絡要</t>
    <rPh sb="2" eb="5">
      <t>ゼンネンド</t>
    </rPh>
    <rPh sb="6" eb="9">
      <t>コンネンド</t>
    </rPh>
    <rPh sb="10" eb="12">
      <t>ジギョウ</t>
    </rPh>
    <rPh sb="12" eb="14">
      <t>キカン</t>
    </rPh>
    <rPh sb="15" eb="17">
      <t>レンゾク</t>
    </rPh>
    <rPh sb="20" eb="22">
      <t>バアイ</t>
    </rPh>
    <rPh sb="24" eb="29">
      <t>ガイブシキンカ</t>
    </rPh>
    <rPh sb="30" eb="34">
      <t>ジゼンレンラク</t>
    </rPh>
    <rPh sb="34" eb="35">
      <t>ヨウ</t>
    </rPh>
    <phoneticPr fontId="7"/>
  </si>
  <si>
    <t>※前年度より事業が開始した場合のみ、記載のこと(それ以外は空欄で可）</t>
    <rPh sb="1" eb="4">
      <t>ゼンネンド</t>
    </rPh>
    <rPh sb="6" eb="8">
      <t>ジギョウ</t>
    </rPh>
    <rPh sb="9" eb="11">
      <t>カイシ</t>
    </rPh>
    <rPh sb="13" eb="15">
      <t>バアイ</t>
    </rPh>
    <rPh sb="18" eb="20">
      <t>キサイ</t>
    </rPh>
    <rPh sb="26" eb="28">
      <t>イガイ</t>
    </rPh>
    <rPh sb="29" eb="31">
      <t>クウラン</t>
    </rPh>
    <rPh sb="32" eb="33">
      <t>カ</t>
    </rPh>
    <phoneticPr fontId="7"/>
  </si>
  <si>
    <r>
      <t xml:space="preserve">  JST・NEDO・防衛装備庁：</t>
    </r>
    <r>
      <rPr>
        <b/>
        <sz val="9"/>
        <color theme="4"/>
        <rFont val="游ゴシック"/>
        <family val="3"/>
        <charset val="128"/>
        <scheme val="minor"/>
      </rPr>
      <t>前年度における当該事業開始日</t>
    </r>
    <r>
      <rPr>
        <sz val="9"/>
        <color theme="4"/>
        <rFont val="游ゴシック"/>
        <family val="3"/>
        <charset val="128"/>
        <scheme val="minor"/>
      </rPr>
      <t>　を記入</t>
    </r>
    <rPh sb="11" eb="13">
      <t>ボウエイ</t>
    </rPh>
    <rPh sb="13" eb="16">
      <t>ソウビチョウ</t>
    </rPh>
    <phoneticPr fontId="7"/>
  </si>
  <si>
    <t>　以下のとおり受給又は執行しましたので、報告します。</t>
    <rPh sb="1" eb="3">
      <t>イカ</t>
    </rPh>
    <rPh sb="7" eb="9">
      <t>ジュキュウ</t>
    </rPh>
    <rPh sb="9" eb="10">
      <t>マタ</t>
    </rPh>
    <rPh sb="11" eb="13">
      <t>シッコウ</t>
    </rPh>
    <rPh sb="20" eb="22">
      <t>ホウコク</t>
    </rPh>
    <phoneticPr fontId="5"/>
  </si>
  <si>
    <t>１．拠出した競争的研究費の情報</t>
    <phoneticPr fontId="7"/>
  </si>
  <si>
    <t>【様式2】　活用実績報告書</t>
    <phoneticPr fontId="7"/>
  </si>
  <si>
    <t>（PI→PIの所属する組織の長）</t>
    <rPh sb="7" eb="9">
      <t>ショゾク</t>
    </rPh>
    <rPh sb="11" eb="13">
      <t>ソシキ</t>
    </rPh>
    <rPh sb="14" eb="15">
      <t>チョウ</t>
    </rPh>
    <phoneticPr fontId="7"/>
  </si>
  <si>
    <t>（PI等が研究分担者の場合は、研究代表者)</t>
    <rPh sb="5" eb="7">
      <t>ケンキュウ</t>
    </rPh>
    <rPh sb="7" eb="10">
      <t>ブンタンシャ</t>
    </rPh>
    <rPh sb="11" eb="13">
      <t>バアイ</t>
    </rPh>
    <rPh sb="15" eb="20">
      <t>ケンキュウダイヒョウシャ</t>
    </rPh>
    <phoneticPr fontId="7"/>
  </si>
  <si>
    <t>　(報告者：「PI等」研究代表者又は研究分担者)</t>
    <rPh sb="2" eb="4">
      <t>ホウコク</t>
    </rPh>
    <rPh sb="9" eb="10">
      <t>トウ</t>
    </rPh>
    <phoneticPr fontId="7"/>
  </si>
  <si>
    <t>３．上記２．の金額</t>
    <rPh sb="2" eb="4">
      <t>ジョウキ</t>
    </rPh>
    <rPh sb="7" eb="9">
      <t>キンガク</t>
    </rPh>
    <phoneticPr fontId="7"/>
  </si>
  <si>
    <t>４．（研究費の配分の場合）執行した金額</t>
    <rPh sb="3" eb="6">
      <t>ケンキュウヒ</t>
    </rPh>
    <rPh sb="7" eb="9">
      <t>ハイブン</t>
    </rPh>
    <rPh sb="10" eb="12">
      <t>バアイ</t>
    </rPh>
    <rPh sb="13" eb="15">
      <t>シッコウ</t>
    </rPh>
    <rPh sb="17" eb="19">
      <t>キンガク</t>
    </rPh>
    <phoneticPr fontId="7"/>
  </si>
  <si>
    <t>５．確保した財源の使途、具体的な活用内容、効果等</t>
    <rPh sb="2" eb="4">
      <t>カクホ</t>
    </rPh>
    <rPh sb="6" eb="8">
      <t>ザイゲン</t>
    </rPh>
    <rPh sb="9" eb="11">
      <t>シト</t>
    </rPh>
    <rPh sb="12" eb="15">
      <t>グタイテキ</t>
    </rPh>
    <rPh sb="16" eb="20">
      <t>カツヨウナイヨウ</t>
    </rPh>
    <rPh sb="21" eb="23">
      <t>コウカ</t>
    </rPh>
    <rPh sb="23" eb="24">
      <t>トウ</t>
    </rPh>
    <phoneticPr fontId="7"/>
  </si>
  <si>
    <t>※　必要に応じて参考資料を添付してください。</t>
    <rPh sb="2" eb="4">
      <t>ヒツヨウ</t>
    </rPh>
    <rPh sb="5" eb="6">
      <t>オウ</t>
    </rPh>
    <rPh sb="8" eb="12">
      <t>サンコウシリョウ</t>
    </rPh>
    <rPh sb="13" eb="15">
      <t>テンプ</t>
    </rPh>
    <phoneticPr fontId="7"/>
  </si>
  <si>
    <t>　　どのような経費と併せて何の取組に活用したか分かるように記載してください。</t>
    <rPh sb="7" eb="9">
      <t>ケイヒ</t>
    </rPh>
    <rPh sb="10" eb="11">
      <t>アワ</t>
    </rPh>
    <rPh sb="13" eb="14">
      <t>ナニ</t>
    </rPh>
    <rPh sb="15" eb="17">
      <t>トリクミ</t>
    </rPh>
    <rPh sb="18" eb="20">
      <t>カツヨウ</t>
    </rPh>
    <rPh sb="23" eb="24">
      <t>ワ</t>
    </rPh>
    <rPh sb="29" eb="31">
      <t>キサイ</t>
    </rPh>
    <phoneticPr fontId="7"/>
  </si>
  <si>
    <t>※（研究費の配分を選択した場合）他の経費と一体的に活用することも可能です。その場合は</t>
    <rPh sb="2" eb="5">
      <t>ケンキュウヒ</t>
    </rPh>
    <rPh sb="6" eb="8">
      <t>ハイブン</t>
    </rPh>
    <rPh sb="9" eb="11">
      <t>センタク</t>
    </rPh>
    <rPh sb="13" eb="15">
      <t>バアイ</t>
    </rPh>
    <rPh sb="16" eb="17">
      <t>タ</t>
    </rPh>
    <rPh sb="18" eb="20">
      <t>ケイヒ</t>
    </rPh>
    <rPh sb="21" eb="24">
      <t>イッタイテキ</t>
    </rPh>
    <rPh sb="25" eb="27">
      <t>カツヨウ</t>
    </rPh>
    <rPh sb="32" eb="34">
      <t>カノウ</t>
    </rPh>
    <phoneticPr fontId="7"/>
  </si>
  <si>
    <t>（記載例）
・（研究費の配分を選択した場合）研究室の環境整備に活用した。
・（手当を選択した場合）特別貢献手当を受給し、処遇が改善された。</t>
    <rPh sb="1" eb="4">
      <t>キサイレイ</t>
    </rPh>
    <rPh sb="8" eb="11">
      <t>ケンキュウヒ</t>
    </rPh>
    <rPh sb="12" eb="14">
      <t>ハイブン</t>
    </rPh>
    <rPh sb="15" eb="17">
      <t>センタク</t>
    </rPh>
    <rPh sb="19" eb="21">
      <t>バアイ</t>
    </rPh>
    <rPh sb="22" eb="25">
      <t>ケンキュウシツ</t>
    </rPh>
    <rPh sb="26" eb="30">
      <t>カンキョウセイビ</t>
    </rPh>
    <rPh sb="31" eb="33">
      <t>カツヨウ</t>
    </rPh>
    <rPh sb="39" eb="41">
      <t>テアテ</t>
    </rPh>
    <rPh sb="42" eb="44">
      <t>センタク</t>
    </rPh>
    <rPh sb="46" eb="48">
      <t>バアイ</t>
    </rPh>
    <rPh sb="49" eb="51">
      <t>トクベツ</t>
    </rPh>
    <rPh sb="51" eb="55">
      <t>コウケンテアテ</t>
    </rPh>
    <rPh sb="56" eb="58">
      <t>ジュキュウ</t>
    </rPh>
    <rPh sb="60" eb="62">
      <t>ショグウ</t>
    </rPh>
    <rPh sb="63" eb="65">
      <t>カイゼン</t>
    </rPh>
    <phoneticPr fontId="7"/>
  </si>
  <si>
    <t>西暦</t>
    <rPh sb="0" eb="2">
      <t>セイレキ</t>
    </rPh>
    <phoneticPr fontId="7"/>
  </si>
  <si>
    <t>和暦</t>
    <rPh sb="0" eb="2">
      <t>ワレキ</t>
    </rPh>
    <phoneticPr fontId="7"/>
  </si>
  <si>
    <t>和暦＋年度</t>
    <rPh sb="0" eb="2">
      <t>ワレキ</t>
    </rPh>
    <rPh sb="3" eb="5">
      <t>ネンド</t>
    </rPh>
    <phoneticPr fontId="7"/>
  </si>
  <si>
    <t>競争的研究費の直接経費から</t>
    <phoneticPr fontId="7"/>
  </si>
  <si>
    <t>支出に係る活用実績報告書</t>
    <rPh sb="0" eb="2">
      <t>シシュツ</t>
    </rPh>
    <rPh sb="3" eb="4">
      <t>カカ</t>
    </rPh>
    <rPh sb="5" eb="9">
      <t>カツヨウジッセキ</t>
    </rPh>
    <rPh sb="9" eb="12">
      <t>ホウコクショ</t>
    </rPh>
    <phoneticPr fontId="7"/>
  </si>
  <si>
    <t>競争的研究費の直接経費から研究代表者（PI）の人件費の</t>
    <rPh sb="0" eb="6">
      <t>キョウソウテキケンキュウヒ</t>
    </rPh>
    <rPh sb="7" eb="11">
      <t>チョクセツケイヒ</t>
    </rPh>
    <rPh sb="13" eb="18">
      <t>ケンキュウダイヒョウシャ</t>
    </rPh>
    <rPh sb="23" eb="26">
      <t>ジンケンヒ</t>
    </rPh>
    <phoneticPr fontId="7"/>
  </si>
  <si>
    <t>シート名</t>
    <rPh sb="3" eb="4">
      <t>メイ</t>
    </rPh>
    <phoneticPr fontId="7"/>
  </si>
  <si>
    <t>職名</t>
  </si>
  <si>
    <t>氏名</t>
  </si>
  <si>
    <t>財源コ</t>
    <phoneticPr fontId="7"/>
  </si>
  <si>
    <t>財源名</t>
    <rPh sb="0" eb="2">
      <t>ザイゲン</t>
    </rPh>
    <rPh sb="2" eb="3">
      <t>メイ</t>
    </rPh>
    <phoneticPr fontId="7"/>
  </si>
  <si>
    <t>所管コ</t>
    <phoneticPr fontId="7"/>
  </si>
  <si>
    <t>所管名</t>
    <rPh sb="0" eb="3">
      <t>ショカンメイ</t>
    </rPh>
    <phoneticPr fontId="7"/>
  </si>
  <si>
    <t>目的コ</t>
    <phoneticPr fontId="7"/>
  </si>
  <si>
    <t>目的名</t>
    <rPh sb="0" eb="2">
      <t>モクテキ</t>
    </rPh>
    <rPh sb="2" eb="3">
      <t>メイ</t>
    </rPh>
    <phoneticPr fontId="7"/>
  </si>
  <si>
    <t>Pコ</t>
    <phoneticPr fontId="7"/>
  </si>
  <si>
    <t>P名</t>
    <rPh sb="1" eb="2">
      <t>メイ</t>
    </rPh>
    <phoneticPr fontId="7"/>
  </si>
  <si>
    <t>B直接経費</t>
    <phoneticPr fontId="7"/>
  </si>
  <si>
    <t>B上限額</t>
    <rPh sb="1" eb="4">
      <t>ジョウゲンガク</t>
    </rPh>
    <phoneticPr fontId="7"/>
  </si>
  <si>
    <t>C機関上限</t>
    <rPh sb="1" eb="3">
      <t>キカン</t>
    </rPh>
    <rPh sb="3" eb="5">
      <t>ジョウゲン</t>
    </rPh>
    <phoneticPr fontId="7"/>
  </si>
  <si>
    <t>D可能額</t>
    <rPh sb="1" eb="4">
      <t>カノウガク</t>
    </rPh>
    <phoneticPr fontId="7"/>
  </si>
  <si>
    <t>E拠出額</t>
    <rPh sb="1" eb="4">
      <t>キョシュツガク</t>
    </rPh>
    <phoneticPr fontId="7"/>
  </si>
  <si>
    <t>F非課税・不課税等取引に係る消費税相当額</t>
    <phoneticPr fontId="7"/>
  </si>
  <si>
    <t>I_本部（30％）</t>
    <phoneticPr fontId="7"/>
  </si>
  <si>
    <t>雇用保険</t>
    <phoneticPr fontId="7"/>
  </si>
  <si>
    <t>事業主負担計</t>
  </si>
  <si>
    <t>本部実質配分概算</t>
    <rPh sb="0" eb="2">
      <t>ホンブ</t>
    </rPh>
    <rPh sb="2" eb="4">
      <t>ジッシツ</t>
    </rPh>
    <rPh sb="4" eb="6">
      <t>ハイブン</t>
    </rPh>
    <rPh sb="6" eb="8">
      <t>ガイサン</t>
    </rPh>
    <phoneticPr fontId="7"/>
  </si>
  <si>
    <t>本制度に申請する年度に申請者自らの判断で使用可能な直接経費の額が分かるもの（例：研究計画書、交付申請書等）</t>
    <phoneticPr fontId="7"/>
  </si>
  <si>
    <t>本制度に申請する年度の拠出を希望する期間における当該競争的研究費のエフォート証明書（部局にて発行されたもの）</t>
    <phoneticPr fontId="7"/>
  </si>
  <si>
    <t>当該競争的研究費の公募要領及び事務処理要領等における「本制度が認められていることが分かる頁」及び「拠出上限額等が分かる頁」</t>
    <phoneticPr fontId="7"/>
  </si>
  <si>
    <t>（研究分担者の場合）「研究分担者も本制度が認められていることが分かる頁」</t>
    <phoneticPr fontId="7"/>
  </si>
  <si>
    <t>配分機関に対し、研究計画書等において、本制度に申請する年度に人件費（PI人件費）の計上を行っており、了承を得ている。</t>
    <phoneticPr fontId="7"/>
  </si>
  <si>
    <t>本制度の申請書に添付するエフォート証明書に記載されたエフォートと、e-Rad等に設定した当該競争的研究費のエフォートは一致している。</t>
    <phoneticPr fontId="7"/>
  </si>
  <si>
    <t>申請者は、本制度の実施期間における自らの雇用財源が主に運営費交付金であるとともに、当該雇用財源において特定の業務に従事することを目的とされていない者である。</t>
    <phoneticPr fontId="7"/>
  </si>
  <si>
    <t>本制度に申請することについて、当該課題に従事する他の研究代表者・研究分担者に了承を得ている。（さきがけ等の個人型の事業においてはチェック不要）</t>
    <phoneticPr fontId="7"/>
  </si>
  <si>
    <t>当該年度</t>
    <rPh sb="0" eb="4">
      <t>トウガイネンド</t>
    </rPh>
    <phoneticPr fontId="7"/>
  </si>
  <si>
    <t>A上限額</t>
    <rPh sb="1" eb="3">
      <t>ジョウゲン</t>
    </rPh>
    <rPh sb="3" eb="4">
      <t>ガク</t>
    </rPh>
    <phoneticPr fontId="7"/>
  </si>
  <si>
    <t>PI等へのインセンティブ付与（70％)</t>
    <phoneticPr fontId="7"/>
  </si>
  <si>
    <t>インセンティブ付与方法</t>
    <phoneticPr fontId="7"/>
  </si>
  <si>
    <t>３．PI等へのインセンティブ付与方法（選択するものをチェックしてください）</t>
    <phoneticPr fontId="7"/>
  </si>
  <si>
    <t>コメント※特殊事情等がある場合には記載</t>
    <rPh sb="5" eb="7">
      <t>トクシュ</t>
    </rPh>
    <rPh sb="7" eb="9">
      <t>ジジョウ</t>
    </rPh>
    <rPh sb="9" eb="10">
      <t>トウ</t>
    </rPh>
    <rPh sb="13" eb="15">
      <t>バアイ</t>
    </rPh>
    <rPh sb="17" eb="19">
      <t>キサイ</t>
    </rPh>
    <phoneticPr fontId="7"/>
  </si>
  <si>
    <t>４．研究分担者の場合は、研究代表者の了承が得られているか、チェックしてください</t>
    <phoneticPr fontId="7"/>
  </si>
  <si>
    <t>分担の場合の代表者の了承</t>
    <rPh sb="0" eb="2">
      <t>ブンタン</t>
    </rPh>
    <rPh sb="3" eb="5">
      <t>バアイ</t>
    </rPh>
    <rPh sb="6" eb="9">
      <t>ダイヒョウシャ</t>
    </rPh>
    <rPh sb="10" eb="12">
      <t>リョウショウ</t>
    </rPh>
    <phoneticPr fontId="7"/>
  </si>
  <si>
    <t>債権
計上</t>
    <rPh sb="0" eb="2">
      <t>サイケン</t>
    </rPh>
    <rPh sb="3" eb="5">
      <t>ケイジョウ</t>
    </rPh>
    <phoneticPr fontId="21"/>
  </si>
  <si>
    <t>人文社会エリア支援室</t>
    <rPh sb="9" eb="10">
      <t>シツ</t>
    </rPh>
    <phoneticPr fontId="7"/>
  </si>
  <si>
    <t>社会人大学院等支援室</t>
    <phoneticPr fontId="7"/>
  </si>
  <si>
    <t>数理物質エリア支援室</t>
    <phoneticPr fontId="7"/>
  </si>
  <si>
    <t>システム情報エリア支援室</t>
    <phoneticPr fontId="7"/>
  </si>
  <si>
    <t>生命環境エリア支援室</t>
    <phoneticPr fontId="7"/>
  </si>
  <si>
    <t>人間エリア支援室</t>
    <phoneticPr fontId="7"/>
  </si>
  <si>
    <t>体育芸術エリア支援室</t>
    <phoneticPr fontId="7"/>
  </si>
  <si>
    <t>図書館情報エリア支援室</t>
    <phoneticPr fontId="7"/>
  </si>
  <si>
    <t>医学医療エリア支援室</t>
    <phoneticPr fontId="7"/>
  </si>
  <si>
    <t>対応事務部局</t>
    <rPh sb="0" eb="2">
      <t>タイオウ</t>
    </rPh>
    <rPh sb="2" eb="6">
      <t>ジムブキョク</t>
    </rPh>
    <phoneticPr fontId="7"/>
  </si>
  <si>
    <t>担当部局</t>
    <rPh sb="0" eb="4">
      <t>タントウブキョク</t>
    </rPh>
    <phoneticPr fontId="7"/>
  </si>
  <si>
    <t>電話（内線）</t>
    <rPh sb="0" eb="2">
      <t>デンワ</t>
    </rPh>
    <rPh sb="3" eb="5">
      <t>ナイセン</t>
    </rPh>
    <phoneticPr fontId="7"/>
  </si>
  <si>
    <t>メールアドレス</t>
    <phoneticPr fontId="7"/>
  </si>
  <si>
    <t>不備無し</t>
    <rPh sb="0" eb="3">
      <t>フビナ</t>
    </rPh>
    <phoneticPr fontId="7"/>
  </si>
  <si>
    <t>受付日</t>
    <rPh sb="0" eb="3">
      <t>ウケツケビ</t>
    </rPh>
    <phoneticPr fontId="7"/>
  </si>
  <si>
    <t>済</t>
    <rPh sb="0" eb="1">
      <t>スミ</t>
    </rPh>
    <phoneticPr fontId="7"/>
  </si>
  <si>
    <t>外資課（公的）</t>
    <rPh sb="0" eb="3">
      <t>ガイシカ</t>
    </rPh>
    <rPh sb="4" eb="6">
      <t>コウテキ</t>
    </rPh>
    <phoneticPr fontId="7"/>
  </si>
  <si>
    <t>T-CReDO</t>
  </si>
  <si>
    <t>未</t>
    <rPh sb="0" eb="1">
      <t>ミ</t>
    </rPh>
    <phoneticPr fontId="7"/>
  </si>
  <si>
    <t>起案日</t>
    <rPh sb="0" eb="2">
      <t>キアン</t>
    </rPh>
    <rPh sb="2" eb="3">
      <t>ビ</t>
    </rPh>
    <phoneticPr fontId="7"/>
  </si>
  <si>
    <t>決裁日</t>
    <rPh sb="0" eb="2">
      <t>ケッサイ</t>
    </rPh>
    <rPh sb="2" eb="3">
      <t>ヒ</t>
    </rPh>
    <phoneticPr fontId="7"/>
  </si>
  <si>
    <t>研究計画書等作成月</t>
    <rPh sb="0" eb="2">
      <t>ケンキュウ</t>
    </rPh>
    <rPh sb="2" eb="4">
      <t>ケイカク</t>
    </rPh>
    <rPh sb="4" eb="6">
      <t>ショナド</t>
    </rPh>
    <rPh sb="6" eb="8">
      <t>サクセイ</t>
    </rPh>
    <rPh sb="8" eb="9">
      <t>ツキ</t>
    </rPh>
    <phoneticPr fontId="7"/>
  </si>
  <si>
    <t>担当</t>
    <rPh sb="0" eb="2">
      <t>タントウ</t>
    </rPh>
    <phoneticPr fontId="7"/>
  </si>
  <si>
    <t>外資課チェック欄</t>
    <rPh sb="0" eb="3">
      <t>ガイシカ</t>
    </rPh>
    <rPh sb="7" eb="8">
      <t>ラン</t>
    </rPh>
    <phoneticPr fontId="7"/>
  </si>
  <si>
    <t>対応済</t>
    <rPh sb="0" eb="2">
      <t>タイオウ</t>
    </rPh>
    <rPh sb="2" eb="3">
      <t>スミ</t>
    </rPh>
    <phoneticPr fontId="7"/>
  </si>
  <si>
    <t>未対応</t>
    <rPh sb="0" eb="3">
      <t>ミタイオウ</t>
    </rPh>
    <phoneticPr fontId="7"/>
  </si>
  <si>
    <t>不備チェック</t>
    <rPh sb="0" eb="2">
      <t>フビ</t>
    </rPh>
    <phoneticPr fontId="7"/>
  </si>
  <si>
    <t>対応チェック</t>
    <rPh sb="0" eb="2">
      <t>タイオウ</t>
    </rPh>
    <phoneticPr fontId="7"/>
  </si>
  <si>
    <t>債権</t>
    <rPh sb="0" eb="2">
      <t>サイケン</t>
    </rPh>
    <phoneticPr fontId="7"/>
  </si>
  <si>
    <t>契約部局</t>
    <rPh sb="0" eb="2">
      <t>ケイヤク</t>
    </rPh>
    <rPh sb="2" eb="4">
      <t>ブキョク</t>
    </rPh>
    <phoneticPr fontId="21"/>
  </si>
  <si>
    <t>添付書類①</t>
    <rPh sb="0" eb="4">
      <t>テンプショルイ</t>
    </rPh>
    <phoneticPr fontId="7"/>
  </si>
  <si>
    <t>本制度に申請する年度に申請者自らの判断で使用可能な直接経費の額が分かる</t>
    <phoneticPr fontId="7"/>
  </si>
  <si>
    <t>もの（例：研究計画書、交付申請書等）</t>
    <phoneticPr fontId="7"/>
  </si>
  <si>
    <t>添付書類②</t>
    <rPh sb="0" eb="4">
      <t>テンプショルイ</t>
    </rPh>
    <phoneticPr fontId="7"/>
  </si>
  <si>
    <t>添付書類③</t>
    <rPh sb="0" eb="4">
      <t>テンプショルイ</t>
    </rPh>
    <phoneticPr fontId="7"/>
  </si>
  <si>
    <t>e-radから出力したエフォート一覧</t>
    <rPh sb="7" eb="9">
      <t>シュツリョク</t>
    </rPh>
    <rPh sb="16" eb="18">
      <t>イチラン</t>
    </rPh>
    <phoneticPr fontId="7"/>
  </si>
  <si>
    <t>添付書類④</t>
    <rPh sb="0" eb="4">
      <t>テンプショルイ</t>
    </rPh>
    <phoneticPr fontId="7"/>
  </si>
  <si>
    <r>
      <t>済の時</t>
    </r>
    <r>
      <rPr>
        <sz val="11"/>
        <color theme="1"/>
        <rFont val="Segoe UI Symbol"/>
        <family val="3"/>
      </rPr>
      <t>☑</t>
    </r>
    <rPh sb="0" eb="1">
      <t>スミ</t>
    </rPh>
    <rPh sb="2" eb="3">
      <t>トキ</t>
    </rPh>
    <phoneticPr fontId="7"/>
  </si>
  <si>
    <t>最終対応</t>
    <rPh sb="0" eb="4">
      <t>サイシュウタイオウ</t>
    </rPh>
    <phoneticPr fontId="7"/>
  </si>
  <si>
    <t>不備無し</t>
    <rPh sb="0" eb="2">
      <t>フビ</t>
    </rPh>
    <rPh sb="2" eb="3">
      <t>ナ</t>
    </rPh>
    <phoneticPr fontId="21"/>
  </si>
  <si>
    <t>・・・・→不備有り：対応した</t>
    <rPh sb="5" eb="7">
      <t>フビ</t>
    </rPh>
    <rPh sb="7" eb="8">
      <t>ア</t>
    </rPh>
    <rPh sb="10" eb="12">
      <t>タイオウ</t>
    </rPh>
    <phoneticPr fontId="7"/>
  </si>
  <si>
    <t>不備有り</t>
    <rPh sb="0" eb="2">
      <t>フビ</t>
    </rPh>
    <rPh sb="2" eb="3">
      <t>ア</t>
    </rPh>
    <phoneticPr fontId="7"/>
  </si>
  <si>
    <t>不備対応記述</t>
    <rPh sb="0" eb="4">
      <t>フビタイオウ</t>
    </rPh>
    <rPh sb="4" eb="6">
      <t>キジュツ</t>
    </rPh>
    <phoneticPr fontId="7"/>
  </si>
  <si>
    <t>電話</t>
    <rPh sb="0" eb="2">
      <t>デンワ</t>
    </rPh>
    <phoneticPr fontId="7"/>
  </si>
  <si>
    <t>メール</t>
    <phoneticPr fontId="7"/>
  </si>
  <si>
    <t>Link</t>
    <phoneticPr fontId="7"/>
  </si>
  <si>
    <t>６月支給期末・勤勉手当算入日数</t>
    <rPh sb="11" eb="13">
      <t>サンニュウ</t>
    </rPh>
    <rPh sb="13" eb="15">
      <t>ニッスウ</t>
    </rPh>
    <phoneticPr fontId="7"/>
  </si>
  <si>
    <t>12月支給期末・勤勉手当算入日数</t>
    <phoneticPr fontId="7"/>
  </si>
  <si>
    <t>※期末手当日数算定の説明</t>
    <rPh sb="1" eb="3">
      <t>キマツ</t>
    </rPh>
    <rPh sb="3" eb="5">
      <t>テアテ</t>
    </rPh>
    <rPh sb="5" eb="9">
      <t>ニッスウサンテイ</t>
    </rPh>
    <rPh sb="10" eb="12">
      <t>セツメイ</t>
    </rPh>
    <phoneticPr fontId="7"/>
  </si>
  <si>
    <r>
      <t xml:space="preserve">b  </t>
    </r>
    <r>
      <rPr>
        <sz val="9"/>
        <color theme="4"/>
        <rFont val="游ゴシック"/>
        <family val="3"/>
        <charset val="128"/>
        <scheme val="minor"/>
      </rPr>
      <t>※基本年俸制は対象外</t>
    </r>
    <rPh sb="4" eb="6">
      <t>キホン</t>
    </rPh>
    <phoneticPr fontId="7"/>
  </si>
  <si>
    <r>
      <rPr>
        <sz val="9"/>
        <rFont val="游ゴシック"/>
        <family val="3"/>
        <charset val="128"/>
        <scheme val="minor"/>
      </rPr>
      <t xml:space="preserve">a  </t>
    </r>
    <r>
      <rPr>
        <sz val="9"/>
        <color theme="4"/>
        <rFont val="游ゴシック"/>
        <family val="3"/>
        <charset val="128"/>
        <scheme val="minor"/>
      </rPr>
      <t>※研究計画書等作成月</t>
    </r>
    <phoneticPr fontId="7"/>
  </si>
  <si>
    <t>研究支援担当　●●</t>
    <rPh sb="0" eb="4">
      <t>ケンキュウシエン</t>
    </rPh>
    <rPh sb="4" eb="6">
      <t>タントウ</t>
    </rPh>
    <phoneticPr fontId="7"/>
  </si>
  <si>
    <t>２．PI等へのインセンティブ付与方法（選択したものをチェックしてください）</t>
    <phoneticPr fontId="7"/>
  </si>
  <si>
    <t>←こたえ</t>
    <phoneticPr fontId="7"/>
  </si>
  <si>
    <t>改定履歴</t>
    <rPh sb="0" eb="2">
      <t>カイテイ</t>
    </rPh>
    <rPh sb="2" eb="4">
      <t>リレキ</t>
    </rPh>
    <phoneticPr fontId="7"/>
  </si>
  <si>
    <t>改定年月日</t>
    <rPh sb="0" eb="2">
      <t>カイテイ</t>
    </rPh>
    <rPh sb="2" eb="5">
      <t>ネンガッピ</t>
    </rPh>
    <phoneticPr fontId="7"/>
  </si>
  <si>
    <t>改定内容</t>
    <rPh sb="0" eb="2">
      <t>カイテイ</t>
    </rPh>
    <rPh sb="2" eb="4">
      <t>ナイヨウ</t>
    </rPh>
    <phoneticPr fontId="7"/>
  </si>
  <si>
    <t>新規</t>
    <rPh sb="0" eb="2">
      <t>シンキ</t>
    </rPh>
    <phoneticPr fontId="7"/>
  </si>
  <si>
    <r>
      <t>前年度開始日</t>
    </r>
    <r>
      <rPr>
        <sz val="8"/>
        <color theme="1"/>
        <rFont val="游ゴシック"/>
        <family val="3"/>
        <charset val="128"/>
        <scheme val="minor"/>
      </rPr>
      <t>（期末手当等日数カウントのため）</t>
    </r>
    <rPh sb="0" eb="3">
      <t>ゼンネンド</t>
    </rPh>
    <rPh sb="3" eb="6">
      <t>カイシビ</t>
    </rPh>
    <rPh sb="7" eb="9">
      <t>キマツ</t>
    </rPh>
    <rPh sb="9" eb="11">
      <t>テアテ</t>
    </rPh>
    <rPh sb="11" eb="12">
      <t>トウ</t>
    </rPh>
    <rPh sb="12" eb="14">
      <t>ニッスウ</t>
    </rPh>
    <phoneticPr fontId="7"/>
  </si>
  <si>
    <t>e</t>
    <phoneticPr fontId="7"/>
  </si>
  <si>
    <t>f</t>
    <phoneticPr fontId="7"/>
  </si>
  <si>
    <r>
      <rPr>
        <sz val="11"/>
        <color theme="1"/>
        <rFont val="游ゴシック"/>
        <family val="2"/>
        <scheme val="minor"/>
      </rPr>
      <t>g</t>
    </r>
    <r>
      <rPr>
        <sz val="11"/>
        <color theme="1"/>
        <rFont val="Segoe UI Symbol"/>
        <family val="2"/>
        <charset val="1"/>
      </rPr>
      <t>‣</t>
    </r>
    <r>
      <rPr>
        <sz val="11"/>
        <color theme="1"/>
        <rFont val="游ゴシック"/>
        <family val="2"/>
        <scheme val="minor"/>
      </rPr>
      <t>e・ｆ</t>
    </r>
    <r>
      <rPr>
        <sz val="11"/>
        <color theme="1"/>
        <rFont val="游ゴシック"/>
        <family val="3"/>
        <charset val="128"/>
        <scheme val="minor"/>
      </rPr>
      <t>を回数に換算</t>
    </r>
    <phoneticPr fontId="7"/>
  </si>
  <si>
    <t>h=d*(対象期間月数＋g*2)</t>
    <phoneticPr fontId="7"/>
  </si>
  <si>
    <t>h*e*k</t>
    <phoneticPr fontId="7"/>
  </si>
  <si>
    <t>※千円未満切捨</t>
    <rPh sb="1" eb="3">
      <t>センエン</t>
    </rPh>
    <rPh sb="3" eb="5">
      <t>ミマン</t>
    </rPh>
    <rPh sb="5" eb="7">
      <t>キリス</t>
    </rPh>
    <phoneticPr fontId="7"/>
  </si>
  <si>
    <t>円単位で記入</t>
    <rPh sb="0" eb="3">
      <t>エンタンイ</t>
    </rPh>
    <rPh sb="4" eb="6">
      <t>キニュウ</t>
    </rPh>
    <phoneticPr fontId="7"/>
  </si>
  <si>
    <t>←受付日が　空白の時　1900/1/0になるのを回避</t>
    <rPh sb="1" eb="4">
      <t>ウケツケビ</t>
    </rPh>
    <rPh sb="6" eb="8">
      <t>クウハク</t>
    </rPh>
    <rPh sb="9" eb="10">
      <t>トキ</t>
    </rPh>
    <rPh sb="24" eb="26">
      <t>カイヒ</t>
    </rPh>
    <phoneticPr fontId="7"/>
  </si>
  <si>
    <t>←起案日が空白の時　1900/1/0になるのを回避</t>
    <rPh sb="1" eb="4">
      <t>キアンビ</t>
    </rPh>
    <rPh sb="5" eb="7">
      <t>クウハク</t>
    </rPh>
    <rPh sb="8" eb="9">
      <t>トキ</t>
    </rPh>
    <rPh sb="23" eb="25">
      <t>カイヒ</t>
    </rPh>
    <phoneticPr fontId="7"/>
  </si>
  <si>
    <t>←決済日が空白の時　1900/1/0になるのを回避</t>
    <rPh sb="1" eb="4">
      <t>ケッサイビ</t>
    </rPh>
    <rPh sb="5" eb="7">
      <t>クウハク</t>
    </rPh>
    <rPh sb="8" eb="9">
      <t>トキ</t>
    </rPh>
    <rPh sb="23" eb="25">
      <t>カイヒ</t>
    </rPh>
    <phoneticPr fontId="7"/>
  </si>
  <si>
    <t>JST 科学技術振興機構</t>
  </si>
  <si>
    <t>戦略的創造研究推進事業（CREST）</t>
  </si>
  <si>
    <t>○○○○○○○○○○に関する○○○○○○○○○○○の開発</t>
    <rPh sb="11" eb="12">
      <t>カン</t>
    </rPh>
    <rPh sb="26" eb="28">
      <t>カイハツ</t>
    </rPh>
    <phoneticPr fontId="7"/>
  </si>
  <si>
    <t>○○　○○</t>
    <phoneticPr fontId="7"/>
  </si>
  <si>
    <t>受託研究費収入</t>
    <rPh sb="0" eb="5">
      <t>ジュタクケンキュウヒ</t>
    </rPh>
    <rPh sb="5" eb="7">
      <t>シュウニュウ</t>
    </rPh>
    <phoneticPr fontId="7"/>
  </si>
  <si>
    <t>1150*****</t>
    <phoneticPr fontId="7"/>
  </si>
  <si>
    <t>系）筑波　太郎</t>
    <rPh sb="0" eb="1">
      <t>ケイ</t>
    </rPh>
    <rPh sb="2" eb="4">
      <t>ツクバ</t>
    </rPh>
    <rPh sb="5" eb="7">
      <t>タロウ</t>
    </rPh>
    <phoneticPr fontId="7"/>
  </si>
  <si>
    <t>外（産学）受託研究</t>
    <phoneticPr fontId="7"/>
  </si>
  <si>
    <t>ABCDF555</t>
    <phoneticPr fontId="7"/>
  </si>
  <si>
    <t>○○○○○○○○○○○○○○○○○○</t>
    <phoneticPr fontId="7"/>
  </si>
  <si>
    <t>給与から</t>
    <rPh sb="0" eb="2">
      <t>キュウヨ</t>
    </rPh>
    <phoneticPr fontId="21"/>
  </si>
  <si>
    <t>賞与から</t>
    <rPh sb="0" eb="2">
      <t>ショウヨ</t>
    </rPh>
    <phoneticPr fontId="21"/>
  </si>
  <si>
    <t>※事業主負担概算額　の数式</t>
    <rPh sb="11" eb="13">
      <t>スウシキ</t>
    </rPh>
    <phoneticPr fontId="7"/>
  </si>
  <si>
    <t>拠出額内訳　の数式</t>
    <rPh sb="0" eb="2">
      <t>キョシュツ</t>
    </rPh>
    <rPh sb="2" eb="3">
      <t>ガク</t>
    </rPh>
    <rPh sb="3" eb="5">
      <t>ウチワケ</t>
    </rPh>
    <rPh sb="7" eb="9">
      <t>スウシキ</t>
    </rPh>
    <phoneticPr fontId="7"/>
  </si>
  <si>
    <t>　本部実質額概算(30％-事業主)</t>
    <phoneticPr fontId="7"/>
  </si>
  <si>
    <t>調整額‥給与に合算</t>
    <rPh sb="0" eb="3">
      <t>チョウセイガク</t>
    </rPh>
    <rPh sb="4" eb="6">
      <t>キュウヨ</t>
    </rPh>
    <rPh sb="7" eb="9">
      <t>ガッサン</t>
    </rPh>
    <phoneticPr fontId="21"/>
  </si>
  <si>
    <t>※拠出額内訳</t>
    <rPh sb="1" eb="6">
      <t>キョシュツガクウチワケ</t>
    </rPh>
    <phoneticPr fontId="7"/>
  </si>
  <si>
    <t>６月期末・勤勉手当算入日数　計算式</t>
    <rPh sb="1" eb="2">
      <t>ガツ</t>
    </rPh>
    <rPh sb="14" eb="17">
      <t>ケイサンシキ</t>
    </rPh>
    <phoneticPr fontId="7"/>
  </si>
  <si>
    <t>12月期末・勤勉手当算入日数　計算式</t>
    <rPh sb="2" eb="3">
      <t>ガツ</t>
    </rPh>
    <rPh sb="15" eb="18">
      <t>ケイサンシキ</t>
    </rPh>
    <phoneticPr fontId="7"/>
  </si>
  <si>
    <t>拠出対象人件費　計算式</t>
    <rPh sb="0" eb="7">
      <t>キョシュツタイショウジンケンヒ</t>
    </rPh>
    <rPh sb="8" eb="11">
      <t>ケイサンシキ</t>
    </rPh>
    <phoneticPr fontId="7"/>
  </si>
  <si>
    <t>拠出額内訳_給与から</t>
    <rPh sb="0" eb="2">
      <t>キョシュツ</t>
    </rPh>
    <rPh sb="2" eb="3">
      <t>ガク</t>
    </rPh>
    <rPh sb="3" eb="5">
      <t>ウチワケ</t>
    </rPh>
    <rPh sb="6" eb="8">
      <t>キュウヨ</t>
    </rPh>
    <phoneticPr fontId="7"/>
  </si>
  <si>
    <t>拠出額内訳_賞与から</t>
    <rPh sb="0" eb="2">
      <t>キョシュツガク2</t>
    </rPh>
    <rPh sb="6" eb="8">
      <t>ショウヨ</t>
    </rPh>
    <phoneticPr fontId="7"/>
  </si>
  <si>
    <t>拠出額内訳_調整額</t>
    <rPh sb="0" eb="2">
      <t>キョシュツガク2ショウヨ2</t>
    </rPh>
    <rPh sb="6" eb="9">
      <t>チョウセイガク</t>
    </rPh>
    <phoneticPr fontId="7"/>
  </si>
  <si>
    <t>筑波　太郎</t>
    <rPh sb="0" eb="2">
      <t>ツクバ</t>
    </rPh>
    <rPh sb="3" eb="5">
      <t>タロウ</t>
    </rPh>
    <phoneticPr fontId="7"/>
  </si>
  <si>
    <t>例）10月より基本年棒制から月給制に変更予定　等</t>
    <rPh sb="0" eb="1">
      <t>レイ</t>
    </rPh>
    <rPh sb="4" eb="5">
      <t>ガツ</t>
    </rPh>
    <rPh sb="7" eb="12">
      <t>キホンネンボウセイ</t>
    </rPh>
    <rPh sb="14" eb="17">
      <t>ゲッキュウセイ</t>
    </rPh>
    <rPh sb="18" eb="20">
      <t>ヘンコウ</t>
    </rPh>
    <rPh sb="20" eb="22">
      <t>ヨテイ</t>
    </rPh>
    <rPh sb="23" eb="24">
      <t>トウ</t>
    </rPh>
    <phoneticPr fontId="7"/>
  </si>
  <si>
    <t>66</t>
  </si>
  <si>
    <t>67</t>
  </si>
  <si>
    <t>68</t>
  </si>
  <si>
    <t>69</t>
  </si>
  <si>
    <t>70</t>
  </si>
  <si>
    <t>71</t>
  </si>
  <si>
    <t>72</t>
  </si>
  <si>
    <t>73</t>
  </si>
  <si>
    <t>74</t>
  </si>
  <si>
    <t>75</t>
  </si>
  <si>
    <t>76</t>
  </si>
  <si>
    <t>記載例</t>
    <rPh sb="0" eb="3">
      <t>キサイレイ</t>
    </rPh>
    <phoneticPr fontId="7"/>
  </si>
  <si>
    <t>様式1・算定シート</t>
  </si>
  <si>
    <t>*****.******.ft@un.tsukuba.ac.jp</t>
    <phoneticPr fontId="7"/>
  </si>
  <si>
    <t>拠出額・配分額算出シート</t>
    <phoneticPr fontId="7"/>
  </si>
  <si>
    <t>↑※当シート右側（セル位置S1:AD48となります）</t>
    <rPh sb="2" eb="3">
      <t>トウ</t>
    </rPh>
    <rPh sb="6" eb="8">
      <t>ミギガワ</t>
    </rPh>
    <rPh sb="11" eb="13">
      <t>イチ</t>
    </rPh>
    <phoneticPr fontId="7"/>
  </si>
  <si>
    <t>申請者が研究代表者であり、質問に該当しない</t>
    <rPh sb="0" eb="3">
      <t>シンセイシャ</t>
    </rPh>
    <rPh sb="4" eb="9">
      <t>ケンキュウダイヒョウシャ</t>
    </rPh>
    <rPh sb="13" eb="15">
      <t>シツモン</t>
    </rPh>
    <rPh sb="16" eb="18">
      <t>ガイトウ</t>
    </rPh>
    <phoneticPr fontId="7"/>
  </si>
  <si>
    <t>了承を得ている</t>
    <phoneticPr fontId="7"/>
  </si>
  <si>
    <t>申請者が研究代表者</t>
    <rPh sb="0" eb="3">
      <t>シンセイシャ</t>
    </rPh>
    <rPh sb="4" eb="9">
      <t>ケンキュウダイヒョウシャ</t>
    </rPh>
    <phoneticPr fontId="7"/>
  </si>
  <si>
    <t>分担者の場合の代表者の承認</t>
    <rPh sb="0" eb="3">
      <t>ブンタンシャ</t>
    </rPh>
    <rPh sb="4" eb="6">
      <t>バアイ</t>
    </rPh>
    <rPh sb="7" eb="10">
      <t>ダイヒョウシャ</t>
    </rPh>
    <rPh sb="11" eb="13">
      <t>ショウニン</t>
    </rPh>
    <phoneticPr fontId="7"/>
  </si>
  <si>
    <t>了承を得ていない</t>
    <rPh sb="0" eb="2">
      <t>リョウショウ</t>
    </rPh>
    <rPh sb="3" eb="4">
      <t>エ</t>
    </rPh>
    <phoneticPr fontId="7"/>
  </si>
  <si>
    <t>了承を得ている</t>
    <rPh sb="0" eb="2">
      <t>リョウショウ</t>
    </rPh>
    <rPh sb="3" eb="4">
      <t>エ</t>
    </rPh>
    <phoneticPr fontId="7"/>
  </si>
  <si>
    <r>
      <t>PIインセンティブ付与</t>
    </r>
    <r>
      <rPr>
        <sz val="11"/>
        <color theme="1"/>
        <rFont val="Segoe UI Symbol"/>
        <family val="3"/>
      </rPr>
      <t>☑</t>
    </r>
    <r>
      <rPr>
        <sz val="11"/>
        <color theme="1"/>
        <rFont val="游ゴシック"/>
        <family val="3"/>
        <charset val="128"/>
        <scheme val="minor"/>
      </rPr>
      <t>判定</t>
    </r>
    <rPh sb="9" eb="11">
      <t>フヨ</t>
    </rPh>
    <rPh sb="12" eb="14">
      <t>ハンテイ</t>
    </rPh>
    <phoneticPr fontId="7"/>
  </si>
  <si>
    <t>未選択</t>
    <rPh sb="0" eb="3">
      <t>ミセンタク</t>
    </rPh>
    <phoneticPr fontId="7"/>
  </si>
  <si>
    <t>PI等への研究費の配分</t>
    <rPh sb="2" eb="3">
      <t>トウ</t>
    </rPh>
    <rPh sb="5" eb="8">
      <t>ケンキュウヒ</t>
    </rPh>
    <rPh sb="9" eb="11">
      <t>ハイブン</t>
    </rPh>
    <phoneticPr fontId="7"/>
  </si>
  <si>
    <t>特別貢献手当の支給</t>
    <rPh sb="0" eb="6">
      <t>トクベツコウケンテアテ</t>
    </rPh>
    <rPh sb="7" eb="9">
      <t>シキュウ</t>
    </rPh>
    <phoneticPr fontId="7"/>
  </si>
  <si>
    <t>講師</t>
    <rPh sb="0" eb="2">
      <t>コウシ</t>
    </rPh>
    <phoneticPr fontId="7"/>
  </si>
  <si>
    <t>ハイブリットサラリーの際の運交金比率</t>
    <phoneticPr fontId="7"/>
  </si>
  <si>
    <t>チェックボックスをExcel365以外では表示できなかったが、excel2016・2019にも対応できるよう改定・役職に講師を追加</t>
    <rPh sb="17" eb="19">
      <t>イガイ</t>
    </rPh>
    <rPh sb="21" eb="23">
      <t>ヒョウジ</t>
    </rPh>
    <rPh sb="47" eb="49">
      <t>タイオウ</t>
    </rPh>
    <rPh sb="54" eb="56">
      <t>カイテイ</t>
    </rPh>
    <rPh sb="57" eb="59">
      <t>ヤクショク</t>
    </rPh>
    <rPh sb="60" eb="62">
      <t>コウシ</t>
    </rPh>
    <rPh sb="63" eb="65">
      <t>ツイカ</t>
    </rPh>
    <phoneticPr fontId="7"/>
  </si>
  <si>
    <r>
      <t xml:space="preserve">  AMED・BRAIN：当該事業での</t>
    </r>
    <r>
      <rPr>
        <b/>
        <sz val="9"/>
        <color theme="4"/>
        <rFont val="游ゴシック"/>
        <family val="3"/>
        <charset val="128"/>
        <scheme val="minor"/>
      </rPr>
      <t>前年度におけるPI人件費拠出開始日</t>
    </r>
    <r>
      <rPr>
        <sz val="9"/>
        <color theme="4"/>
        <rFont val="游ゴシック"/>
        <family val="3"/>
        <charset val="128"/>
        <scheme val="minor"/>
      </rPr>
      <t>を記入</t>
    </r>
    <r>
      <rPr>
        <sz val="8"/>
        <color rgb="FFFF0000"/>
        <rFont val="游ゴシック"/>
        <family val="3"/>
        <charset val="128"/>
        <scheme val="minor"/>
      </rPr>
      <t>(※前年度PI人件費がない場合は空欄）</t>
    </r>
    <rPh sb="37" eb="39">
      <t>キニュウ</t>
    </rPh>
    <rPh sb="41" eb="43">
      <t>ゼンネン</t>
    </rPh>
    <rPh sb="43" eb="44">
      <t>ド</t>
    </rPh>
    <rPh sb="46" eb="49">
      <t>ジンケンヒ</t>
    </rPh>
    <rPh sb="52" eb="54">
      <t>バアイ</t>
    </rPh>
    <rPh sb="55" eb="57">
      <t>クウラン</t>
    </rPh>
    <phoneticPr fontId="7"/>
  </si>
  <si>
    <t>12月期末の開始日</t>
    <rPh sb="2" eb="3">
      <t>ガツ</t>
    </rPh>
    <rPh sb="3" eb="5">
      <t>キマツ</t>
    </rPh>
    <rPh sb="6" eb="9">
      <t>カイシビ</t>
    </rPh>
    <phoneticPr fontId="7"/>
  </si>
  <si>
    <t>b</t>
    <phoneticPr fontId="7"/>
  </si>
  <si>
    <t>※250306追記　年度途中からPI人件費が始まる場合、AMEDBRAINは拠出期間から算定、その他は研究開発期間から算定</t>
    <rPh sb="7" eb="9">
      <t>ツイキ</t>
    </rPh>
    <rPh sb="10" eb="12">
      <t>ネンド</t>
    </rPh>
    <rPh sb="12" eb="14">
      <t>トチュウ</t>
    </rPh>
    <rPh sb="18" eb="21">
      <t>ジンケンヒ</t>
    </rPh>
    <rPh sb="22" eb="23">
      <t>ハジ</t>
    </rPh>
    <rPh sb="25" eb="27">
      <t>バアイ</t>
    </rPh>
    <rPh sb="38" eb="40">
      <t>キョシュツ</t>
    </rPh>
    <rPh sb="40" eb="42">
      <t>キカン</t>
    </rPh>
    <rPh sb="44" eb="46">
      <t>サンテイ</t>
    </rPh>
    <rPh sb="49" eb="50">
      <t>タ</t>
    </rPh>
    <rPh sb="51" eb="55">
      <t>ケンキュウカイハツ</t>
    </rPh>
    <rPh sb="55" eb="57">
      <t>キカン</t>
    </rPh>
    <rPh sb="59" eb="61">
      <t>サンテイ</t>
    </rPh>
    <phoneticPr fontId="7"/>
  </si>
  <si>
    <t>NO</t>
    <phoneticPr fontId="7"/>
  </si>
  <si>
    <t>12月期末・勤勉手当算入日数　計算式の関数を変更（年度途中からPI人件費が始まる場合（例11月15日契約、Pi人件費は12月～）、AMED・BRAINは拠出期間から算定、その他は研究開発期間から算定のところが対応できていなかったのを対応）</t>
    <rPh sb="19" eb="21">
      <t>カンスウ</t>
    </rPh>
    <rPh sb="22" eb="24">
      <t>ヘンコウ</t>
    </rPh>
    <rPh sb="43" eb="44">
      <t>レイ</t>
    </rPh>
    <rPh sb="46" eb="47">
      <t>ガツ</t>
    </rPh>
    <rPh sb="49" eb="50">
      <t>ニチ</t>
    </rPh>
    <rPh sb="50" eb="52">
      <t>ケイヤク</t>
    </rPh>
    <rPh sb="55" eb="58">
      <t>ジンケンヒ</t>
    </rPh>
    <rPh sb="61" eb="62">
      <t>ガツ</t>
    </rPh>
    <rPh sb="104" eb="106">
      <t>タイオウ</t>
    </rPh>
    <rPh sb="116" eb="118">
      <t>タイオウ</t>
    </rPh>
    <phoneticPr fontId="7"/>
  </si>
  <si>
    <t>（令和7年3月6日更新版）</t>
    <rPh sb="1" eb="3">
      <t>レイワ</t>
    </rPh>
    <rPh sb="4" eb="5">
      <t>ネン</t>
    </rPh>
    <rPh sb="6" eb="7">
      <t>ガツ</t>
    </rPh>
    <rPh sb="8" eb="9">
      <t>ニチ</t>
    </rPh>
    <rPh sb="9" eb="12">
      <t>コウシンバン</t>
    </rPh>
    <phoneticPr fontId="5"/>
  </si>
  <si>
    <t>セルQ1　改定日を日付形式で記載に変更</t>
    <rPh sb="5" eb="8">
      <t>カイテイビ</t>
    </rPh>
    <rPh sb="9" eb="11">
      <t>ヒヅケ</t>
    </rPh>
    <rPh sb="11" eb="13">
      <t>ケイシキ</t>
    </rPh>
    <rPh sb="14" eb="16">
      <t>キサイ</t>
    </rPh>
    <rPh sb="17" eb="19">
      <t>ヘンコウ</t>
    </rPh>
    <phoneticPr fontId="7"/>
  </si>
  <si>
    <t>セル位置</t>
    <rPh sb="2" eb="4">
      <t>イチ</t>
    </rPh>
    <phoneticPr fontId="7"/>
  </si>
  <si>
    <t>W19・AT21周辺</t>
    <rPh sb="8" eb="10">
      <t>シュウヘン</t>
    </rPh>
    <phoneticPr fontId="7"/>
  </si>
  <si>
    <t>D33:K36,A54-80</t>
    <phoneticPr fontId="7"/>
  </si>
  <si>
    <t>K1 様式2K1も</t>
    <rPh sb="3" eb="5">
      <t>ヨウシキ</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</si>
</sst>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5" formatCode="&quot;¥&quot;#,##0;&quot;¥&quot;\-#,##0"/>
    <numFmt numFmtId="176" formatCode="#,##0.000;[Red]\-#,##0.000"/>
    <numFmt numFmtId="177" formatCode="yyyy/m/d;@"/>
    <numFmt numFmtId="178" formatCode="0_);[Red]\(0\)"/>
    <numFmt numFmtId="179" formatCode="#,##0_);[Red]\(#,##0\)"/>
    <numFmt numFmtId="180" formatCode="yyyy&quot;年&quot;m&quot;月&quot;;@"/>
    <numFmt numFmtId="181" formatCode="#,##0_ "/>
    <numFmt numFmtId="182" formatCode="&quot;計&quot;\ #,##0;[Red]\-#,##0"/>
    <numFmt numFmtId="183" formatCode="\([$]ggge&quot;年&quot;m&quot;月&quot;d&quot;日&quot;&quot;改&quot;&quot;訂&quot;&quot;版&quot;\);@" x16r2:formatCode16="\([$-ja-JP-x-gannen]ggge&quot;年&quot;m&quot;月&quot;d&quot;日&quot;&quot;改&quot;&quot;訂&quot;&quot;版&quot;\);@"/>
  </numFmts>
  <fonts count="38">
    <font>
      <sz val="11"/>
      <color theme="1"/>
      <name val="游ゴシック"/>
      <family val="2"/>
      <charset val="128"/>
      <scheme val="minor"/>
    </font>
    <font>
      <sz val="11"/>
      <color theme="1"/>
      <name val="游ゴシック"/>
      <family val="2"/>
      <charset val="128"/>
      <scheme val="minor"/>
    </font>
    <font>
      <sz val="11"/>
      <color rgb="FF006100"/>
      <name val="游ゴシック"/>
      <family val="2"/>
      <charset val="128"/>
      <scheme val="minor"/>
    </font>
    <font>
      <sz val="11"/>
      <color rgb="FF9C0006"/>
      <name val="游ゴシック"/>
      <family val="2"/>
      <charset val="128"/>
      <scheme val="minor"/>
    </font>
    <font>
      <sz val="11"/>
      <color rgb="FF9C5700"/>
      <name val="游ゴシック"/>
      <family val="2"/>
      <charset val="128"/>
      <scheme val="minor"/>
    </font>
    <font>
      <sz val="11"/>
      <color theme="0"/>
      <name val="游ゴシック"/>
      <family val="2"/>
      <charset val="128"/>
      <scheme val="minor"/>
    </font>
    <font>
      <sz val="11"/>
      <color theme="1"/>
      <name val="游ゴシック"/>
      <family val="3"/>
      <charset val="128"/>
      <scheme val="minor"/>
    </font>
    <font>
      <sz val="6"/>
      <name val="游ゴシック"/>
      <family val="2"/>
      <charset val="128"/>
      <scheme val="minor"/>
    </font>
    <font>
      <sz val="8"/>
      <color theme="1"/>
      <name val="游ゴシック"/>
      <family val="3"/>
      <charset val="128"/>
      <scheme val="minor"/>
    </font>
    <font>
      <sz val="9"/>
      <color theme="1"/>
      <name val="游ゴシック"/>
      <family val="3"/>
      <charset val="128"/>
      <scheme val="minor"/>
    </font>
    <font>
      <sz val="10"/>
      <color theme="4"/>
      <name val="游ゴシック"/>
      <family val="3"/>
      <charset val="128"/>
      <scheme val="minor"/>
    </font>
    <font>
      <sz val="11"/>
      <name val="游ゴシック"/>
      <family val="2"/>
      <charset val="128"/>
      <scheme val="minor"/>
    </font>
    <font>
      <sz val="11"/>
      <color theme="4"/>
      <name val="游ゴシック"/>
      <family val="3"/>
      <charset val="128"/>
      <scheme val="minor"/>
    </font>
    <font>
      <sz val="8"/>
      <color theme="4"/>
      <name val="游ゴシック"/>
      <family val="3"/>
      <charset val="128"/>
      <scheme val="minor"/>
    </font>
    <font>
      <b/>
      <sz val="11"/>
      <color theme="1"/>
      <name val="游ゴシック"/>
      <family val="3"/>
      <charset val="128"/>
      <scheme val="minor"/>
    </font>
    <font>
      <sz val="11"/>
      <name val="游ゴシック"/>
      <family val="3"/>
      <charset val="128"/>
      <scheme val="minor"/>
    </font>
    <font>
      <sz val="6"/>
      <color theme="1"/>
      <name val="游ゴシック"/>
      <family val="3"/>
      <charset val="128"/>
      <scheme val="minor"/>
    </font>
    <font>
      <sz val="14"/>
      <color indexed="81"/>
      <name val="MS P ゴシック"/>
      <family val="3"/>
      <charset val="128"/>
    </font>
    <font>
      <sz val="9"/>
      <color theme="4"/>
      <name val="游ゴシック"/>
      <family val="3"/>
      <charset val="128"/>
      <scheme val="minor"/>
    </font>
    <font>
      <b/>
      <sz val="9"/>
      <color theme="4"/>
      <name val="游ゴシック"/>
      <family val="3"/>
      <charset val="128"/>
      <scheme val="minor"/>
    </font>
    <font>
      <sz val="11"/>
      <color theme="1"/>
      <name val="游ゴシック"/>
      <family val="2"/>
      <scheme val="minor"/>
    </font>
    <font>
      <sz val="6"/>
      <name val="游ゴシック"/>
      <family val="3"/>
      <charset val="128"/>
      <scheme val="minor"/>
    </font>
    <font>
      <sz val="10"/>
      <name val="游ゴシック"/>
      <family val="3"/>
      <charset val="128"/>
      <scheme val="minor"/>
    </font>
    <font>
      <i/>
      <sz val="9"/>
      <color theme="1"/>
      <name val="游ゴシック"/>
      <family val="3"/>
      <charset val="128"/>
      <scheme val="minor"/>
    </font>
    <font>
      <u/>
      <sz val="11"/>
      <color theme="10"/>
      <name val="游ゴシック"/>
      <family val="2"/>
      <charset val="128"/>
      <scheme val="minor"/>
    </font>
    <font>
      <sz val="9"/>
      <color indexed="81"/>
      <name val="MS P ゴシック"/>
      <family val="3"/>
      <charset val="128"/>
    </font>
    <font>
      <sz val="11"/>
      <color theme="1"/>
      <name val="Segoe UI Symbol"/>
      <family val="3"/>
    </font>
    <font>
      <sz val="9"/>
      <name val="游ゴシック"/>
      <family val="3"/>
      <charset val="128"/>
      <scheme val="minor"/>
    </font>
    <font>
      <sz val="11"/>
      <name val="ＭＳ Ｐゴシック"/>
      <family val="3"/>
      <charset val="128"/>
    </font>
    <font>
      <u/>
      <sz val="11"/>
      <color theme="10"/>
      <name val="游ゴシック"/>
      <family val="3"/>
      <charset val="128"/>
      <scheme val="minor"/>
    </font>
    <font>
      <sz val="11"/>
      <color theme="1"/>
      <name val="Segoe UI Symbol"/>
      <family val="2"/>
      <charset val="1"/>
    </font>
    <font>
      <sz val="10"/>
      <color theme="1"/>
      <name val="游ゴシック"/>
      <family val="3"/>
      <charset val="128"/>
      <scheme val="minor"/>
    </font>
    <font>
      <sz val="11"/>
      <color theme="9" tint="0.79998168889431442"/>
      <name val="游ゴシック"/>
      <family val="3"/>
      <charset val="128"/>
      <scheme val="minor"/>
    </font>
    <font>
      <sz val="9"/>
      <color rgb="FF000000"/>
      <name val="Meiryo UI"/>
      <family val="3"/>
      <charset val="128"/>
    </font>
    <font>
      <sz val="9"/>
      <color theme="0"/>
      <name val="游ゴシック"/>
      <family val="3"/>
      <charset val="128"/>
      <scheme val="minor"/>
    </font>
    <font>
      <sz val="8"/>
      <color rgb="FFFF0000"/>
      <name val="游ゴシック"/>
      <family val="3"/>
      <charset val="128"/>
      <scheme val="minor"/>
    </font>
    <font>
      <b/>
      <sz val="9"/>
      <color indexed="81"/>
      <name val="MS P ゴシック"/>
      <family val="3"/>
      <charset val="128"/>
    </font>
    <font>
      <b/>
      <sz val="11"/>
      <name val="游ゴシック"/>
      <family val="3"/>
      <charset val="128"/>
      <scheme val="minor"/>
    </font>
  </fonts>
  <fills count="1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theme="9" tint="0.39997558519241921"/>
        <bgColor indexed="64"/>
      </patternFill>
    </fill>
  </fills>
  <borders count="46">
    <border>
      <left/>
      <right/>
      <top/>
      <bottom/>
      <diagonal/>
    </border>
    <border>
      <left style="thin">
        <color rgb="FFB2B2B2"/>
      </left>
      <right style="thin">
        <color rgb="FFB2B2B2"/>
      </right>
      <top style="thin">
        <color rgb="FFB2B2B2"/>
      </top>
      <bottom style="thin">
        <color rgb="FFB2B2B2"/>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style="hair">
        <color auto="1"/>
      </top>
      <bottom/>
      <diagonal/>
    </border>
    <border>
      <left/>
      <right/>
      <top style="hair">
        <color auto="1"/>
      </top>
      <bottom/>
      <diagonal/>
    </border>
    <border>
      <left/>
      <right style="thin">
        <color auto="1"/>
      </right>
      <top style="hair">
        <color auto="1"/>
      </top>
      <bottom/>
      <diagonal/>
    </border>
    <border>
      <left style="thin">
        <color auto="1"/>
      </left>
      <right/>
      <top/>
      <bottom/>
      <diagonal/>
    </border>
    <border>
      <left/>
      <right style="thin">
        <color auto="1"/>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indexed="64"/>
      </left>
      <right style="thin">
        <color indexed="64"/>
      </right>
      <top style="thin">
        <color indexed="64"/>
      </top>
      <bottom style="thin">
        <color indexed="64"/>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style="thin">
        <color theme="4" tint="0.39997558519241921"/>
      </left>
      <right/>
      <top style="thin">
        <color theme="4" tint="0.39997558519241921"/>
      </top>
      <bottom/>
      <diagonal/>
    </border>
    <border>
      <left/>
      <right/>
      <top style="thin">
        <color theme="4" tint="0.39997558519241921"/>
      </top>
      <bottom/>
      <diagonal/>
    </border>
    <border>
      <left/>
      <right style="thin">
        <color theme="4" tint="0.39997558519241921"/>
      </right>
      <top style="thin">
        <color theme="4" tint="0.39997558519241921"/>
      </top>
      <bottom/>
      <diagonal/>
    </border>
    <border>
      <left style="thin">
        <color auto="1"/>
      </left>
      <right style="hair">
        <color auto="1"/>
      </right>
      <top style="hair">
        <color auto="1"/>
      </top>
      <bottom style="hair">
        <color auto="1"/>
      </bottom>
      <diagonal/>
    </border>
    <border>
      <left style="thin">
        <color auto="1"/>
      </left>
      <right style="hair">
        <color auto="1"/>
      </right>
      <top style="hair">
        <color auto="1"/>
      </top>
      <bottom style="thin">
        <color indexed="64"/>
      </bottom>
      <diagonal/>
    </border>
    <border>
      <left style="hair">
        <color auto="1"/>
      </left>
      <right/>
      <top style="hair">
        <color auto="1"/>
      </top>
      <bottom style="hair">
        <color auto="1"/>
      </bottom>
      <diagonal/>
    </border>
    <border>
      <left style="hair">
        <color auto="1"/>
      </left>
      <right/>
      <top style="hair">
        <color auto="1"/>
      </top>
      <bottom style="thin">
        <color indexed="64"/>
      </bottom>
      <diagonal/>
    </border>
  </borders>
  <cellStyleXfs count="14">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0" fontId="2" fillId="2" borderId="0" applyNumberFormat="0" applyBorder="0" applyAlignment="0" applyProtection="0">
      <alignment vertical="center"/>
    </xf>
    <xf numFmtId="0" fontId="3" fillId="3" borderId="0" applyNumberFormat="0" applyBorder="0" applyAlignment="0" applyProtection="0">
      <alignment vertical="center"/>
    </xf>
    <xf numFmtId="0" fontId="4"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20" fillId="0" borderId="0"/>
    <xf numFmtId="0" fontId="24" fillId="0" borderId="0" applyNumberFormat="0" applyFill="0" applyBorder="0" applyAlignment="0" applyProtection="0">
      <alignment vertical="center"/>
    </xf>
    <xf numFmtId="9" fontId="20" fillId="0" borderId="0" applyFont="0" applyFill="0" applyBorder="0" applyAlignment="0" applyProtection="0">
      <alignment vertical="center"/>
    </xf>
    <xf numFmtId="38" fontId="20" fillId="0" borderId="0" applyFont="0" applyFill="0" applyBorder="0" applyAlignment="0" applyProtection="0">
      <alignment vertical="center"/>
    </xf>
    <xf numFmtId="0" fontId="28" fillId="0" borderId="0">
      <alignment vertical="center"/>
    </xf>
    <xf numFmtId="38" fontId="28" fillId="0" borderId="0" applyFont="0" applyFill="0" applyBorder="0" applyAlignment="0" applyProtection="0">
      <alignment vertical="center"/>
    </xf>
  </cellStyleXfs>
  <cellXfs count="355">
    <xf numFmtId="0" fontId="0" fillId="0" borderId="0" xfId="0">
      <alignment vertical="center"/>
    </xf>
    <xf numFmtId="0" fontId="6" fillId="0" borderId="0" xfId="0" applyFont="1">
      <alignment vertical="center"/>
    </xf>
    <xf numFmtId="0" fontId="8" fillId="7" borderId="0" xfId="0" applyFont="1" applyFill="1">
      <alignment vertical="center"/>
    </xf>
    <xf numFmtId="0" fontId="6" fillId="7" borderId="0" xfId="0" applyFont="1" applyFill="1">
      <alignment vertical="center"/>
    </xf>
    <xf numFmtId="0" fontId="6" fillId="8" borderId="0" xfId="0" applyFont="1" applyFill="1">
      <alignment vertical="center"/>
    </xf>
    <xf numFmtId="0" fontId="2" fillId="2" borderId="0" xfId="3">
      <alignment vertical="center"/>
    </xf>
    <xf numFmtId="0" fontId="3" fillId="3" borderId="0" xfId="4">
      <alignment vertical="center"/>
    </xf>
    <xf numFmtId="0" fontId="1" fillId="5" borderId="0" xfId="6">
      <alignment vertical="center"/>
    </xf>
    <xf numFmtId="14" fontId="6" fillId="8" borderId="0" xfId="0" applyNumberFormat="1" applyFont="1" applyFill="1">
      <alignment vertical="center"/>
    </xf>
    <xf numFmtId="0" fontId="4" fillId="4" borderId="0" xfId="5">
      <alignment vertical="center"/>
    </xf>
    <xf numFmtId="0" fontId="9" fillId="0" borderId="0" xfId="0" applyFont="1">
      <alignment vertical="center"/>
    </xf>
    <xf numFmtId="0" fontId="8" fillId="0" borderId="0" xfId="0" applyFont="1">
      <alignment vertical="center"/>
    </xf>
    <xf numFmtId="0" fontId="6" fillId="0" borderId="2" xfId="0" applyFont="1" applyBorder="1">
      <alignment vertical="center"/>
    </xf>
    <xf numFmtId="0" fontId="6" fillId="0" borderId="3" xfId="0" applyFont="1" applyBorder="1">
      <alignment vertical="center"/>
    </xf>
    <xf numFmtId="0" fontId="6" fillId="0" borderId="4" xfId="0" applyFont="1" applyBorder="1">
      <alignment vertical="center"/>
    </xf>
    <xf numFmtId="0" fontId="1" fillId="5" borderId="1" xfId="6" applyBorder="1">
      <alignment vertical="center"/>
    </xf>
    <xf numFmtId="0" fontId="6" fillId="0" borderId="5" xfId="0" applyFont="1" applyBorder="1">
      <alignment vertical="center"/>
    </xf>
    <xf numFmtId="0" fontId="6" fillId="0" borderId="6" xfId="0" applyFont="1" applyBorder="1">
      <alignment vertical="center"/>
    </xf>
    <xf numFmtId="0" fontId="10" fillId="0" borderId="6" xfId="0" applyFont="1" applyBorder="1">
      <alignment vertical="center"/>
    </xf>
    <xf numFmtId="0" fontId="6" fillId="0" borderId="7" xfId="0" applyFont="1" applyBorder="1">
      <alignment vertical="center"/>
    </xf>
    <xf numFmtId="14" fontId="11" fillId="8" borderId="0" xfId="4" applyNumberFormat="1" applyFont="1" applyFill="1">
      <alignment vertical="center"/>
    </xf>
    <xf numFmtId="0" fontId="6" fillId="0" borderId="12" xfId="0" applyFont="1" applyBorder="1">
      <alignment vertical="center"/>
    </xf>
    <xf numFmtId="0" fontId="6" fillId="0" borderId="0" xfId="0" applyFont="1" applyAlignment="1">
      <alignment horizontal="left" vertical="center" indent="11"/>
    </xf>
    <xf numFmtId="0" fontId="6" fillId="0" borderId="0" xfId="0" applyFont="1" applyAlignment="1">
      <alignment horizontal="left" vertical="center" indent="14"/>
    </xf>
    <xf numFmtId="0" fontId="6" fillId="0" borderId="14" xfId="0" applyFont="1" applyBorder="1">
      <alignment vertical="center"/>
    </xf>
    <xf numFmtId="0" fontId="6" fillId="0" borderId="15" xfId="0" applyFont="1" applyBorder="1">
      <alignment vertical="center"/>
    </xf>
    <xf numFmtId="0" fontId="6" fillId="0" borderId="0" xfId="0" applyFont="1" applyAlignment="1">
      <alignment horizontal="left" vertical="center" indent="10"/>
    </xf>
    <xf numFmtId="0" fontId="6" fillId="0" borderId="0" xfId="0" applyFont="1" applyAlignment="1">
      <alignment horizontal="left" vertical="center" indent="13"/>
    </xf>
    <xf numFmtId="14" fontId="2" fillId="2" borderId="0" xfId="3" applyNumberFormat="1">
      <alignment vertical="center"/>
    </xf>
    <xf numFmtId="0" fontId="6" fillId="8" borderId="0" xfId="0" applyFont="1" applyFill="1" applyAlignment="1">
      <alignment horizontal="left" vertical="center"/>
    </xf>
    <xf numFmtId="0" fontId="6" fillId="0" borderId="16" xfId="0" applyFont="1" applyBorder="1" applyAlignment="1">
      <alignment horizontal="left" vertical="center"/>
    </xf>
    <xf numFmtId="0" fontId="6" fillId="8" borderId="0" xfId="0" applyFont="1" applyFill="1" applyAlignment="1">
      <alignment horizontal="center" vertical="center" wrapText="1"/>
    </xf>
    <xf numFmtId="0" fontId="6" fillId="0" borderId="18" xfId="0" applyFont="1" applyBorder="1">
      <alignment vertical="center"/>
    </xf>
    <xf numFmtId="0" fontId="6" fillId="0" borderId="17" xfId="0" applyFont="1" applyBorder="1">
      <alignment vertical="center"/>
    </xf>
    <xf numFmtId="0" fontId="6" fillId="0" borderId="21" xfId="0" applyFont="1" applyBorder="1" applyAlignment="1">
      <alignment horizontal="left" vertical="center"/>
    </xf>
    <xf numFmtId="0" fontId="6" fillId="0" borderId="21" xfId="0" applyFont="1" applyBorder="1">
      <alignment vertical="center"/>
    </xf>
    <xf numFmtId="0" fontId="6" fillId="0" borderId="20" xfId="0" applyFont="1" applyBorder="1">
      <alignment vertical="center"/>
    </xf>
    <xf numFmtId="0" fontId="6" fillId="0" borderId="18" xfId="0" applyFont="1" applyBorder="1" applyAlignment="1">
      <alignment horizontal="left" vertical="center"/>
    </xf>
    <xf numFmtId="0" fontId="6" fillId="0" borderId="16" xfId="0" applyFont="1" applyBorder="1">
      <alignment vertical="center"/>
    </xf>
    <xf numFmtId="0" fontId="6" fillId="0" borderId="22" xfId="6" applyFont="1" applyFill="1" applyBorder="1">
      <alignment vertical="center"/>
    </xf>
    <xf numFmtId="0" fontId="6" fillId="0" borderId="23" xfId="6" applyFont="1" applyFill="1" applyBorder="1">
      <alignment vertical="center"/>
    </xf>
    <xf numFmtId="0" fontId="14" fillId="0" borderId="23" xfId="6" applyFont="1" applyFill="1" applyBorder="1">
      <alignment vertical="center"/>
    </xf>
    <xf numFmtId="0" fontId="6" fillId="0" borderId="23" xfId="0" applyFont="1" applyBorder="1">
      <alignment vertical="center"/>
    </xf>
    <xf numFmtId="0" fontId="13" fillId="0" borderId="23" xfId="0" applyFont="1" applyBorder="1">
      <alignment vertical="center"/>
    </xf>
    <xf numFmtId="0" fontId="6" fillId="0" borderId="24" xfId="0" applyFont="1" applyBorder="1">
      <alignment vertical="center"/>
    </xf>
    <xf numFmtId="0" fontId="6" fillId="8" borderId="0" xfId="0" applyFont="1" applyFill="1" applyAlignment="1">
      <alignment horizontal="right" vertical="center"/>
    </xf>
    <xf numFmtId="0" fontId="6" fillId="0" borderId="25" xfId="0" applyFont="1" applyBorder="1" applyAlignment="1">
      <alignment horizontal="left" vertical="center"/>
    </xf>
    <xf numFmtId="0" fontId="6" fillId="0" borderId="0" xfId="0" applyFont="1" applyAlignment="1">
      <alignment horizontal="right" vertical="center"/>
    </xf>
    <xf numFmtId="0" fontId="6" fillId="0" borderId="19" xfId="0" applyFont="1" applyBorder="1">
      <alignment vertical="center"/>
    </xf>
    <xf numFmtId="0" fontId="6" fillId="0" borderId="0" xfId="0" applyFont="1" applyAlignment="1">
      <alignment horizontal="left" vertical="center" indent="2"/>
    </xf>
    <xf numFmtId="0" fontId="6" fillId="0" borderId="13" xfId="6" applyFont="1" applyFill="1" applyBorder="1">
      <alignment vertical="center"/>
    </xf>
    <xf numFmtId="9" fontId="6" fillId="0" borderId="14" xfId="6" applyNumberFormat="1" applyFont="1" applyFill="1" applyBorder="1">
      <alignment vertical="center"/>
    </xf>
    <xf numFmtId="0" fontId="6" fillId="0" borderId="0" xfId="0" applyFont="1" applyAlignment="1">
      <alignment horizontal="left" vertical="center"/>
    </xf>
    <xf numFmtId="0" fontId="12" fillId="0" borderId="0" xfId="0" applyFont="1" applyAlignment="1">
      <alignment horizontal="right" vertical="center"/>
    </xf>
    <xf numFmtId="0" fontId="15" fillId="0" borderId="16" xfId="0" applyFont="1" applyBorder="1">
      <alignment vertical="center"/>
    </xf>
    <xf numFmtId="0" fontId="15" fillId="0" borderId="18" xfId="6" applyFont="1" applyFill="1" applyBorder="1">
      <alignment vertical="center"/>
    </xf>
    <xf numFmtId="0" fontId="6" fillId="0" borderId="26" xfId="0" applyFont="1" applyBorder="1">
      <alignment vertical="center"/>
    </xf>
    <xf numFmtId="0" fontId="6" fillId="0" borderId="27" xfId="0" applyFont="1" applyBorder="1">
      <alignment vertical="center"/>
    </xf>
    <xf numFmtId="0" fontId="6" fillId="0" borderId="28" xfId="0" applyFont="1" applyBorder="1">
      <alignment vertical="center"/>
    </xf>
    <xf numFmtId="0" fontId="6" fillId="0" borderId="29" xfId="0" applyFont="1" applyBorder="1">
      <alignment vertical="center"/>
    </xf>
    <xf numFmtId="0" fontId="13" fillId="0" borderId="0" xfId="0" applyFont="1" applyAlignment="1">
      <alignment horizontal="right" vertical="center"/>
    </xf>
    <xf numFmtId="0" fontId="13" fillId="0" borderId="0" xfId="0" applyFont="1">
      <alignment vertical="center"/>
    </xf>
    <xf numFmtId="0" fontId="6" fillId="8" borderId="0" xfId="0" applyFont="1" applyFill="1" applyAlignment="1">
      <alignment horizontal="left" vertical="center" wrapText="1"/>
    </xf>
    <xf numFmtId="38" fontId="6" fillId="8" borderId="5" xfId="1" applyFont="1" applyFill="1" applyBorder="1">
      <alignment vertical="center"/>
    </xf>
    <xf numFmtId="38" fontId="6" fillId="8" borderId="5" xfId="1" applyFont="1" applyFill="1" applyBorder="1" applyAlignment="1">
      <alignment horizontal="right" vertical="center" shrinkToFit="1"/>
    </xf>
    <xf numFmtId="40" fontId="6" fillId="8" borderId="5" xfId="1" applyNumberFormat="1" applyFont="1" applyFill="1" applyBorder="1">
      <alignment vertical="center"/>
    </xf>
    <xf numFmtId="38" fontId="6" fillId="8" borderId="22" xfId="7" applyNumberFormat="1" applyFont="1" applyFill="1" applyBorder="1">
      <alignment vertical="center"/>
    </xf>
    <xf numFmtId="38" fontId="6" fillId="8" borderId="35" xfId="7" applyNumberFormat="1" applyFont="1" applyFill="1" applyBorder="1">
      <alignment vertical="center"/>
    </xf>
    <xf numFmtId="38" fontId="6" fillId="8" borderId="25" xfId="1" applyFont="1" applyFill="1" applyBorder="1">
      <alignment vertical="center"/>
    </xf>
    <xf numFmtId="0" fontId="0" fillId="5" borderId="0" xfId="6" applyFont="1">
      <alignment vertical="center"/>
    </xf>
    <xf numFmtId="0" fontId="2" fillId="7" borderId="0" xfId="3" applyFill="1">
      <alignment vertical="center"/>
    </xf>
    <xf numFmtId="0" fontId="6" fillId="0" borderId="22" xfId="0" applyFont="1" applyBorder="1" applyAlignment="1">
      <alignment horizontal="left" vertical="center"/>
    </xf>
    <xf numFmtId="0" fontId="6" fillId="0" borderId="23" xfId="0" applyFont="1" applyBorder="1" applyAlignment="1">
      <alignment horizontal="left" vertical="center"/>
    </xf>
    <xf numFmtId="0" fontId="12" fillId="0" borderId="22" xfId="0" applyFont="1" applyBorder="1" applyAlignment="1">
      <alignment horizontal="left" vertical="center"/>
    </xf>
    <xf numFmtId="0" fontId="10" fillId="0" borderId="0" xfId="0" applyFont="1" applyAlignment="1">
      <alignment horizontal="right" vertical="top"/>
    </xf>
    <xf numFmtId="0" fontId="12" fillId="0" borderId="9" xfId="0" applyFont="1" applyBorder="1">
      <alignment vertical="center"/>
    </xf>
    <xf numFmtId="0" fontId="12" fillId="0" borderId="10" xfId="0" applyFont="1" applyBorder="1">
      <alignment vertical="center"/>
    </xf>
    <xf numFmtId="0" fontId="18" fillId="0" borderId="8" xfId="0" applyFont="1" applyBorder="1">
      <alignment vertical="center"/>
    </xf>
    <xf numFmtId="0" fontId="18" fillId="0" borderId="11" xfId="0" applyFont="1" applyBorder="1">
      <alignment vertical="center"/>
    </xf>
    <xf numFmtId="0" fontId="18" fillId="0" borderId="13" xfId="0" applyFont="1" applyBorder="1">
      <alignment vertical="center"/>
    </xf>
    <xf numFmtId="0" fontId="0" fillId="0" borderId="0" xfId="6" applyFont="1" applyFill="1">
      <alignment vertical="center"/>
    </xf>
    <xf numFmtId="0" fontId="1" fillId="0" borderId="0" xfId="6" applyFill="1">
      <alignment vertical="center"/>
    </xf>
    <xf numFmtId="0" fontId="6" fillId="0" borderId="0" xfId="0" applyFont="1" applyAlignment="1">
      <alignment horizontal="left" vertical="center" indent="9"/>
    </xf>
    <xf numFmtId="0" fontId="6" fillId="8" borderId="0" xfId="0" applyFont="1" applyFill="1" applyAlignment="1">
      <alignment horizontal="right" vertical="center"/>
      <extLst>
        <ext xmlns:xfpb="http://schemas.microsoft.com/office/spreadsheetml/2022/featurepropertybag" uri="{C7286773-470A-42A8-94C5-96B5CB345126}">
          <xfpb:xfComplement i="0"/>
        </ext>
      </extLst>
    </xf>
    <xf numFmtId="0" fontId="3" fillId="3" borderId="0" xfId="4" applyAlignment="1">
      <alignment horizontal="center" vertical="center"/>
    </xf>
    <xf numFmtId="0" fontId="6" fillId="0" borderId="0" xfId="0" applyFont="1" applyAlignment="1">
      <alignment horizontal="left" vertical="center" indent="6"/>
    </xf>
    <xf numFmtId="0" fontId="24" fillId="0" borderId="0" xfId="9" applyAlignment="1">
      <alignment horizontal="left" vertical="center" wrapText="1"/>
    </xf>
    <xf numFmtId="14" fontId="6" fillId="0" borderId="0" xfId="0" applyNumberFormat="1" applyFont="1">
      <alignment vertical="center"/>
    </xf>
    <xf numFmtId="0" fontId="6" fillId="12" borderId="0" xfId="0" applyFont="1" applyFill="1">
      <alignment vertical="center"/>
    </xf>
    <xf numFmtId="180" fontId="6" fillId="8" borderId="0" xfId="0" applyNumberFormat="1" applyFont="1" applyFill="1">
      <alignment vertical="center"/>
    </xf>
    <xf numFmtId="0" fontId="6" fillId="0" borderId="25" xfId="0" applyFont="1" applyBorder="1">
      <alignment vertical="center"/>
    </xf>
    <xf numFmtId="0" fontId="6" fillId="0" borderId="25" xfId="0" applyFont="1" applyBorder="1" applyAlignment="1">
      <alignment horizontal="right" vertical="center"/>
    </xf>
    <xf numFmtId="0" fontId="6" fillId="11" borderId="0" xfId="0" applyFont="1" applyFill="1">
      <alignment vertical="center"/>
    </xf>
    <xf numFmtId="0" fontId="6" fillId="13" borderId="0" xfId="0" applyFont="1" applyFill="1">
      <alignment vertical="center"/>
    </xf>
    <xf numFmtId="0" fontId="6" fillId="0" borderId="0" xfId="0" applyFont="1" applyAlignment="1">
      <alignment vertical="top"/>
    </xf>
    <xf numFmtId="0" fontId="6" fillId="0" borderId="0" xfId="0" applyFont="1" applyAlignment="1">
      <alignment vertical="top" wrapText="1"/>
    </xf>
    <xf numFmtId="0" fontId="29" fillId="0" borderId="0" xfId="9" applyFont="1" applyFill="1" applyBorder="1" applyAlignment="1">
      <alignment vertical="top"/>
    </xf>
    <xf numFmtId="14" fontId="6" fillId="0" borderId="0" xfId="0" applyNumberFormat="1" applyFont="1" applyAlignment="1">
      <alignment vertical="top" wrapText="1"/>
    </xf>
    <xf numFmtId="177" fontId="6" fillId="0" borderId="0" xfId="0" applyNumberFormat="1" applyFont="1" applyAlignment="1">
      <alignment vertical="top" wrapText="1"/>
    </xf>
    <xf numFmtId="178" fontId="6" fillId="0" borderId="0" xfId="0" applyNumberFormat="1" applyFont="1" applyAlignment="1">
      <alignment vertical="top" wrapText="1"/>
    </xf>
    <xf numFmtId="180" fontId="6" fillId="0" borderId="0" xfId="0" applyNumberFormat="1" applyFont="1" applyAlignment="1">
      <alignment vertical="top" wrapText="1"/>
    </xf>
    <xf numFmtId="179" fontId="6" fillId="0" borderId="0" xfId="0" applyNumberFormat="1" applyFont="1" applyAlignment="1">
      <alignment vertical="top" wrapText="1"/>
    </xf>
    <xf numFmtId="38" fontId="6" fillId="0" borderId="0" xfId="1" applyFont="1" applyFill="1" applyBorder="1" applyAlignment="1">
      <alignment vertical="top" wrapText="1"/>
    </xf>
    <xf numFmtId="9" fontId="6" fillId="0" borderId="0" xfId="2" applyFont="1" applyFill="1" applyBorder="1" applyAlignment="1">
      <alignment vertical="top" wrapText="1"/>
    </xf>
    <xf numFmtId="14" fontId="6" fillId="0" borderId="0" xfId="0" applyNumberFormat="1" applyFont="1" applyAlignment="1">
      <alignment vertical="top"/>
    </xf>
    <xf numFmtId="177" fontId="6" fillId="0" borderId="0" xfId="0" applyNumberFormat="1" applyFont="1" applyAlignment="1">
      <alignment vertical="top"/>
    </xf>
    <xf numFmtId="178" fontId="6" fillId="0" borderId="0" xfId="0" applyNumberFormat="1" applyFont="1" applyAlignment="1">
      <alignment vertical="top"/>
    </xf>
    <xf numFmtId="180" fontId="6" fillId="0" borderId="0" xfId="0" applyNumberFormat="1" applyFont="1" applyAlignment="1">
      <alignment vertical="top"/>
    </xf>
    <xf numFmtId="179" fontId="6" fillId="0" borderId="0" xfId="0" applyNumberFormat="1" applyFont="1" applyAlignment="1">
      <alignment vertical="top"/>
    </xf>
    <xf numFmtId="38" fontId="6" fillId="0" borderId="0" xfId="1" applyFont="1" applyFill="1" applyBorder="1" applyAlignment="1">
      <alignment vertical="top"/>
    </xf>
    <xf numFmtId="0" fontId="6" fillId="0" borderId="0" xfId="0" applyFont="1" applyAlignment="1">
      <alignment horizontal="center" vertical="top"/>
    </xf>
    <xf numFmtId="176" fontId="6" fillId="0" borderId="0" xfId="1" applyNumberFormat="1" applyFont="1" applyFill="1" applyBorder="1" applyAlignment="1">
      <alignment vertical="top"/>
    </xf>
    <xf numFmtId="9" fontId="6" fillId="0" borderId="0" xfId="2" applyFont="1" applyFill="1" applyBorder="1" applyAlignment="1">
      <alignment vertical="top"/>
    </xf>
    <xf numFmtId="38" fontId="6" fillId="8" borderId="5" xfId="1" applyFont="1" applyFill="1" applyBorder="1" applyAlignment="1">
      <alignment horizontal="right" vertical="center"/>
    </xf>
    <xf numFmtId="0" fontId="18" fillId="0" borderId="3" xfId="0" applyFont="1" applyBorder="1">
      <alignment vertical="center"/>
    </xf>
    <xf numFmtId="0" fontId="6" fillId="7" borderId="0" xfId="0" applyFont="1" applyFill="1" applyProtection="1">
      <alignment vertical="center"/>
      <protection locked="0"/>
    </xf>
    <xf numFmtId="14" fontId="6" fillId="11" borderId="0" xfId="0" applyNumberFormat="1" applyFont="1" applyFill="1">
      <alignment vertical="center"/>
    </xf>
    <xf numFmtId="14" fontId="6" fillId="11" borderId="0" xfId="0" applyNumberFormat="1" applyFont="1" applyFill="1" applyProtection="1">
      <alignment vertical="center"/>
      <protection locked="0"/>
    </xf>
    <xf numFmtId="0" fontId="6" fillId="11" borderId="0" xfId="0" applyFont="1" applyFill="1" applyProtection="1">
      <alignment vertical="center"/>
      <protection locked="0"/>
      <extLst>
        <ext xmlns:xfpb="http://schemas.microsoft.com/office/spreadsheetml/2022/featurepropertybag" uri="{C7286773-470A-42A8-94C5-96B5CB345126}">
          <xfpb:xfComplement i="0"/>
        </ext>
      </extLst>
    </xf>
    <xf numFmtId="0" fontId="6" fillId="11" borderId="0" xfId="0" applyFont="1" applyFill="1" applyProtection="1">
      <alignment vertical="center"/>
      <protection locked="0"/>
    </xf>
    <xf numFmtId="0" fontId="0" fillId="0" borderId="6" xfId="0" applyBorder="1">
      <alignment vertical="center"/>
    </xf>
    <xf numFmtId="0" fontId="6" fillId="0" borderId="0" xfId="0" applyFont="1" applyProtection="1">
      <alignment vertical="center"/>
      <protection locked="0"/>
    </xf>
    <xf numFmtId="0" fontId="6" fillId="0" borderId="42" xfId="0" applyFont="1" applyBorder="1">
      <alignment vertical="center"/>
    </xf>
    <xf numFmtId="38" fontId="6" fillId="8" borderId="32" xfId="1" applyFont="1" applyFill="1" applyBorder="1" applyAlignment="1">
      <alignment horizontal="right" vertical="center"/>
    </xf>
    <xf numFmtId="0" fontId="6" fillId="0" borderId="43" xfId="0" applyFont="1" applyBorder="1">
      <alignment vertical="center"/>
    </xf>
    <xf numFmtId="38" fontId="6" fillId="8" borderId="33" xfId="1" applyFont="1" applyFill="1" applyBorder="1" applyAlignment="1">
      <alignment horizontal="right" vertical="center"/>
    </xf>
    <xf numFmtId="38" fontId="31" fillId="0" borderId="44" xfId="0" applyNumberFormat="1" applyFont="1" applyBorder="1">
      <alignment vertical="center"/>
    </xf>
    <xf numFmtId="0" fontId="31" fillId="0" borderId="44" xfId="0" applyFont="1" applyBorder="1" applyAlignment="1">
      <alignment horizontal="left" vertical="center"/>
    </xf>
    <xf numFmtId="38" fontId="31" fillId="0" borderId="45" xfId="0" applyNumberFormat="1" applyFont="1" applyBorder="1">
      <alignment vertical="center"/>
    </xf>
    <xf numFmtId="38" fontId="8" fillId="0" borderId="7" xfId="1" applyFont="1" applyBorder="1" applyAlignment="1">
      <alignment horizontal="right" vertical="center"/>
    </xf>
    <xf numFmtId="182" fontId="6" fillId="8" borderId="7" xfId="1" applyNumberFormat="1" applyFont="1" applyFill="1" applyBorder="1">
      <alignment vertical="center"/>
    </xf>
    <xf numFmtId="38" fontId="6" fillId="8" borderId="24" xfId="1" applyFont="1" applyFill="1" applyBorder="1">
      <alignment vertical="center"/>
    </xf>
    <xf numFmtId="0" fontId="6" fillId="0" borderId="0" xfId="0" applyFont="1" applyAlignment="1">
      <alignment horizontal="left" vertical="center" wrapText="1"/>
    </xf>
    <xf numFmtId="0" fontId="16" fillId="0" borderId="23" xfId="0" applyFont="1" applyBorder="1">
      <alignment vertical="center"/>
    </xf>
    <xf numFmtId="0" fontId="8" fillId="0" borderId="22" xfId="0" applyFont="1" applyBorder="1">
      <alignment vertical="center"/>
    </xf>
    <xf numFmtId="0" fontId="13" fillId="0" borderId="4" xfId="0" applyFont="1" applyBorder="1" applyAlignment="1">
      <alignment horizontal="right" vertical="center"/>
    </xf>
    <xf numFmtId="0" fontId="10" fillId="0" borderId="21" xfId="0" applyFont="1" applyBorder="1" applyAlignment="1">
      <alignment horizontal="right" vertical="center"/>
    </xf>
    <xf numFmtId="0" fontId="10" fillId="0" borderId="20" xfId="0" applyFont="1" applyBorder="1" applyAlignment="1">
      <alignment horizontal="left" vertical="center"/>
    </xf>
    <xf numFmtId="0" fontId="22" fillId="0" borderId="2" xfId="0" applyFont="1" applyBorder="1" applyAlignment="1">
      <alignment horizontal="left" vertical="center"/>
    </xf>
    <xf numFmtId="0" fontId="13" fillId="0" borderId="3" xfId="0" applyFont="1" applyBorder="1">
      <alignment vertical="center"/>
    </xf>
    <xf numFmtId="0" fontId="13" fillId="0" borderId="0" xfId="0" applyFont="1" applyAlignment="1">
      <alignment vertical="top"/>
    </xf>
    <xf numFmtId="0" fontId="32" fillId="0" borderId="0" xfId="0" applyFont="1" applyProtection="1">
      <alignment vertical="center"/>
      <protection locked="0"/>
    </xf>
    <xf numFmtId="0" fontId="32" fillId="0" borderId="0" xfId="0" applyFont="1">
      <alignment vertical="center"/>
    </xf>
    <xf numFmtId="0" fontId="32" fillId="7" borderId="0" xfId="0" applyFont="1" applyFill="1" applyProtection="1">
      <alignment vertical="center"/>
      <protection locked="0"/>
    </xf>
    <xf numFmtId="0" fontId="31" fillId="0" borderId="25" xfId="0" applyFont="1" applyBorder="1" applyAlignment="1">
      <alignment horizontal="left" vertical="center"/>
    </xf>
    <xf numFmtId="0" fontId="6" fillId="7" borderId="0" xfId="0" applyFont="1" applyFill="1" applyAlignment="1" applyProtection="1">
      <alignment vertical="center" shrinkToFit="1"/>
      <protection locked="0"/>
    </xf>
    <xf numFmtId="0" fontId="9" fillId="0" borderId="0" xfId="0" applyFont="1" applyAlignment="1">
      <alignment horizontal="right" vertical="center"/>
    </xf>
    <xf numFmtId="0" fontId="6" fillId="7" borderId="0" xfId="0" applyFont="1" applyFill="1" applyProtection="1">
      <alignment vertical="center"/>
      <protection locked="0" hidden="1"/>
    </xf>
    <xf numFmtId="0" fontId="6" fillId="12" borderId="0" xfId="0" applyFont="1" applyFill="1" applyAlignment="1">
      <alignment horizontal="left" vertical="center"/>
    </xf>
    <xf numFmtId="0" fontId="6" fillId="14" borderId="0" xfId="0" applyFont="1" applyFill="1">
      <alignment vertical="center"/>
    </xf>
    <xf numFmtId="0" fontId="6" fillId="12" borderId="0" xfId="0" applyFont="1" applyFill="1" applyProtection="1">
      <alignment vertical="center"/>
      <protection locked="0"/>
    </xf>
    <xf numFmtId="0" fontId="6" fillId="15" borderId="0" xfId="0" applyFont="1" applyFill="1">
      <alignment vertical="center"/>
    </xf>
    <xf numFmtId="0" fontId="6" fillId="7" borderId="0" xfId="0" applyFont="1" applyFill="1" applyAlignment="1">
      <alignment horizontal="left" vertical="center"/>
    </xf>
    <xf numFmtId="0" fontId="31" fillId="7" borderId="3" xfId="0" applyFont="1" applyFill="1" applyBorder="1" applyAlignment="1" applyProtection="1">
      <alignment vertical="center" shrinkToFit="1"/>
      <protection locked="0"/>
    </xf>
    <xf numFmtId="0" fontId="34" fillId="0" borderId="0" xfId="0" applyFont="1" applyAlignment="1">
      <alignment horizontal="left" vertical="top" wrapText="1"/>
    </xf>
    <xf numFmtId="38" fontId="34" fillId="0" borderId="0" xfId="1" applyFont="1" applyFill="1" applyBorder="1" applyAlignment="1">
      <alignment horizontal="left" vertical="top" wrapText="1"/>
    </xf>
    <xf numFmtId="14" fontId="34" fillId="0" borderId="0" xfId="1" applyNumberFormat="1" applyFont="1" applyFill="1" applyBorder="1" applyAlignment="1">
      <alignment horizontal="left" vertical="top" wrapText="1"/>
    </xf>
    <xf numFmtId="0" fontId="34" fillId="0" borderId="0" xfId="1" applyNumberFormat="1" applyFont="1" applyFill="1" applyBorder="1" applyAlignment="1">
      <alignment horizontal="left" vertical="top" wrapText="1"/>
    </xf>
    <xf numFmtId="178" fontId="34" fillId="0" borderId="0" xfId="0" applyNumberFormat="1" applyFont="1" applyAlignment="1">
      <alignment horizontal="left" vertical="top" wrapText="1"/>
    </xf>
    <xf numFmtId="180" fontId="34" fillId="0" borderId="0" xfId="0" applyNumberFormat="1" applyFont="1" applyAlignment="1">
      <alignment horizontal="left" vertical="top" wrapText="1"/>
    </xf>
    <xf numFmtId="179" fontId="34" fillId="0" borderId="0" xfId="0" applyNumberFormat="1" applyFont="1" applyAlignment="1">
      <alignment horizontal="left" vertical="top" wrapText="1"/>
    </xf>
    <xf numFmtId="9" fontId="34" fillId="0" borderId="0" xfId="2" applyFont="1" applyFill="1" applyBorder="1" applyAlignment="1">
      <alignment horizontal="left" vertical="top" wrapText="1"/>
    </xf>
    <xf numFmtId="0" fontId="9" fillId="0" borderId="0" xfId="0" applyFont="1" applyAlignment="1">
      <alignment vertical="top" wrapText="1"/>
    </xf>
    <xf numFmtId="0" fontId="6" fillId="0" borderId="25" xfId="0" applyFont="1" applyBorder="1" applyAlignment="1">
      <alignment vertical="center" shrinkToFit="1"/>
    </xf>
    <xf numFmtId="0" fontId="6" fillId="7" borderId="0" xfId="0" applyFont="1" applyFill="1" applyProtection="1">
      <alignment vertical="center"/>
      <protection hidden="1"/>
    </xf>
    <xf numFmtId="0" fontId="6" fillId="7" borderId="3" xfId="0" applyFont="1" applyFill="1" applyBorder="1" applyAlignment="1" applyProtection="1">
      <alignment vertical="center" shrinkToFit="1"/>
      <protection locked="0"/>
    </xf>
    <xf numFmtId="0" fontId="6" fillId="7" borderId="21" xfId="0" applyFont="1" applyFill="1" applyBorder="1" applyAlignment="1" applyProtection="1">
      <alignment vertical="center" shrinkToFit="1"/>
      <protection locked="0"/>
    </xf>
    <xf numFmtId="38" fontId="6" fillId="7" borderId="34" xfId="1" applyFont="1" applyFill="1" applyBorder="1" applyAlignment="1" applyProtection="1">
      <alignment vertical="center" shrinkToFit="1"/>
      <protection locked="0"/>
    </xf>
    <xf numFmtId="38" fontId="6" fillId="7" borderId="25" xfId="1" applyFont="1" applyFill="1" applyBorder="1" applyAlignment="1" applyProtection="1">
      <alignment vertical="center" shrinkToFit="1"/>
      <protection locked="0"/>
    </xf>
    <xf numFmtId="38" fontId="6" fillId="7" borderId="2" xfId="1" applyFont="1" applyFill="1" applyBorder="1" applyAlignment="1" applyProtection="1">
      <alignment vertical="center" shrinkToFit="1"/>
      <protection locked="0"/>
    </xf>
    <xf numFmtId="9" fontId="6" fillId="7" borderId="5" xfId="2" applyFont="1" applyFill="1" applyBorder="1" applyAlignment="1" applyProtection="1">
      <alignment vertical="center" shrinkToFit="1"/>
      <protection locked="0"/>
    </xf>
    <xf numFmtId="0" fontId="6" fillId="7" borderId="5" xfId="0" applyFont="1" applyFill="1" applyBorder="1" applyAlignment="1" applyProtection="1">
      <alignment horizontal="right" vertical="center" shrinkToFit="1"/>
      <protection locked="0"/>
    </xf>
    <xf numFmtId="0" fontId="6" fillId="7" borderId="5" xfId="0" applyFont="1" applyFill="1" applyBorder="1" applyAlignment="1" applyProtection="1">
      <alignment horizontal="center" vertical="center" shrinkToFit="1"/>
      <protection locked="0"/>
    </xf>
    <xf numFmtId="0" fontId="6" fillId="7" borderId="2" xfId="0" applyFont="1" applyFill="1" applyBorder="1" applyAlignment="1" applyProtection="1">
      <alignment vertical="center" shrinkToFit="1"/>
      <protection locked="0"/>
    </xf>
    <xf numFmtId="0" fontId="15" fillId="7" borderId="5" xfId="0" applyFont="1" applyFill="1" applyBorder="1" applyAlignment="1" applyProtection="1">
      <alignment horizontal="center" vertical="center" shrinkToFit="1"/>
      <protection locked="0"/>
    </xf>
    <xf numFmtId="0" fontId="6" fillId="7" borderId="5" xfId="0" applyFont="1" applyFill="1" applyBorder="1" applyAlignment="1" applyProtection="1">
      <alignment vertical="center" shrinkToFit="1"/>
      <protection locked="0"/>
    </xf>
    <xf numFmtId="0" fontId="6" fillId="7" borderId="6" xfId="0" applyFont="1" applyFill="1" applyBorder="1" applyAlignment="1" applyProtection="1">
      <alignment vertical="center" shrinkToFit="1"/>
      <protection locked="0"/>
    </xf>
    <xf numFmtId="14" fontId="4" fillId="4" borderId="0" xfId="5" applyNumberFormat="1">
      <alignment vertical="center"/>
    </xf>
    <xf numFmtId="0" fontId="0" fillId="0" borderId="39" xfId="0" applyBorder="1" applyAlignment="1">
      <alignment horizontal="center" vertical="top"/>
    </xf>
    <xf numFmtId="14" fontId="0" fillId="0" borderId="40" xfId="0" applyNumberFormat="1" applyBorder="1" applyAlignment="1">
      <alignment horizontal="center" vertical="top"/>
    </xf>
    <xf numFmtId="5" fontId="0" fillId="0" borderId="41" xfId="0" applyNumberFormat="1" applyBorder="1" applyAlignment="1">
      <alignment horizontal="left" vertical="top" wrapText="1"/>
    </xf>
    <xf numFmtId="0" fontId="0" fillId="0" borderId="36" xfId="0" applyBorder="1" applyAlignment="1">
      <alignment horizontal="center" vertical="top"/>
    </xf>
    <xf numFmtId="14" fontId="0" fillId="0" borderId="37" xfId="0" applyNumberFormat="1" applyBorder="1" applyAlignment="1">
      <alignment horizontal="center" vertical="top"/>
    </xf>
    <xf numFmtId="5" fontId="0" fillId="0" borderId="38" xfId="0" applyNumberFormat="1" applyBorder="1" applyAlignment="1">
      <alignment horizontal="left" vertical="top" wrapText="1"/>
    </xf>
    <xf numFmtId="0" fontId="0" fillId="0" borderId="36" xfId="0" applyBorder="1" applyAlignment="1">
      <alignment horizontal="center" vertical="center"/>
    </xf>
    <xf numFmtId="14" fontId="0" fillId="0" borderId="37" xfId="0" applyNumberFormat="1" applyBorder="1" applyAlignment="1">
      <alignment horizontal="center" vertical="center"/>
    </xf>
    <xf numFmtId="0" fontId="0" fillId="0" borderId="38" xfId="0" applyBorder="1">
      <alignment vertical="center"/>
    </xf>
    <xf numFmtId="0" fontId="37" fillId="0" borderId="39" xfId="0" applyFont="1" applyBorder="1" applyAlignment="1">
      <alignment horizontal="left" vertical="top"/>
    </xf>
    <xf numFmtId="0" fontId="37" fillId="0" borderId="40" xfId="0" applyFont="1" applyBorder="1" applyAlignment="1">
      <alignment horizontal="left" vertical="top"/>
    </xf>
    <xf numFmtId="5" fontId="37" fillId="0" borderId="41" xfId="0" applyNumberFormat="1" applyFont="1" applyBorder="1" applyAlignment="1">
      <alignment horizontal="left" vertical="top" wrapText="1"/>
    </xf>
    <xf numFmtId="0" fontId="2" fillId="7" borderId="0" xfId="3" applyFill="1" applyProtection="1">
      <alignment vertical="center"/>
    </xf>
    <xf numFmtId="0" fontId="3" fillId="3" borderId="0" xfId="4" applyProtection="1">
      <alignment vertical="center"/>
    </xf>
    <xf numFmtId="0" fontId="0" fillId="5" borderId="0" xfId="6" applyFont="1" applyProtection="1">
      <alignment vertical="center"/>
    </xf>
    <xf numFmtId="0" fontId="1" fillId="5" borderId="0" xfId="6" applyProtection="1">
      <alignment vertical="center"/>
    </xf>
    <xf numFmtId="0" fontId="0" fillId="0" borderId="0" xfId="6" applyFont="1" applyFill="1" applyProtection="1">
      <alignment vertical="center"/>
    </xf>
    <xf numFmtId="0" fontId="1" fillId="0" borderId="0" xfId="6" applyFill="1" applyProtection="1">
      <alignment vertical="center"/>
    </xf>
    <xf numFmtId="0" fontId="6" fillId="7" borderId="2" xfId="0" applyFont="1" applyFill="1" applyBorder="1" applyAlignment="1">
      <alignment vertical="center" shrinkToFit="1"/>
    </xf>
    <xf numFmtId="0" fontId="2" fillId="2" borderId="0" xfId="3" applyProtection="1">
      <alignment vertical="center"/>
    </xf>
    <xf numFmtId="0" fontId="4" fillId="4" borderId="0" xfId="5" applyProtection="1">
      <alignment vertical="center"/>
    </xf>
    <xf numFmtId="0" fontId="6" fillId="7" borderId="0" xfId="0" applyFont="1" applyFill="1" applyAlignment="1">
      <alignment vertical="center" shrinkToFit="1"/>
    </xf>
    <xf numFmtId="0" fontId="6" fillId="7" borderId="5" xfId="0" applyFont="1" applyFill="1" applyBorder="1" applyAlignment="1">
      <alignment horizontal="center" vertical="center" shrinkToFit="1"/>
    </xf>
    <xf numFmtId="0" fontId="15" fillId="7" borderId="5" xfId="0" applyFont="1" applyFill="1" applyBorder="1" applyAlignment="1">
      <alignment horizontal="center" vertical="center" shrinkToFit="1"/>
    </xf>
    <xf numFmtId="0" fontId="1" fillId="5" borderId="1" xfId="6" applyBorder="1" applyProtection="1">
      <alignment vertical="center"/>
    </xf>
    <xf numFmtId="0" fontId="6" fillId="7" borderId="5" xfId="0" applyFont="1" applyFill="1" applyBorder="1" applyAlignment="1">
      <alignment vertical="center" shrinkToFit="1"/>
    </xf>
    <xf numFmtId="0" fontId="6" fillId="7" borderId="6" xfId="0" applyFont="1" applyFill="1" applyBorder="1" applyAlignment="1">
      <alignment vertical="center" shrinkToFit="1"/>
    </xf>
    <xf numFmtId="14" fontId="11" fillId="8" borderId="0" xfId="4" applyNumberFormat="1" applyFont="1" applyFill="1" applyProtection="1">
      <alignment vertical="center"/>
    </xf>
    <xf numFmtId="14" fontId="2" fillId="2" borderId="0" xfId="3" applyNumberFormat="1" applyProtection="1">
      <alignment vertical="center"/>
    </xf>
    <xf numFmtId="38" fontId="6" fillId="7" borderId="2" xfId="1" applyFont="1" applyFill="1" applyBorder="1" applyAlignment="1" applyProtection="1">
      <alignment vertical="center" shrinkToFit="1"/>
    </xf>
    <xf numFmtId="0" fontId="6" fillId="7" borderId="5" xfId="0" applyFont="1" applyFill="1" applyBorder="1" applyAlignment="1">
      <alignment horizontal="right" vertical="center" shrinkToFit="1"/>
    </xf>
    <xf numFmtId="38" fontId="6" fillId="8" borderId="5" xfId="1" applyFont="1" applyFill="1" applyBorder="1" applyAlignment="1" applyProtection="1">
      <alignment horizontal="right" vertical="center"/>
    </xf>
    <xf numFmtId="38" fontId="6" fillId="8" borderId="5" xfId="1" applyFont="1" applyFill="1" applyBorder="1" applyProtection="1">
      <alignment vertical="center"/>
    </xf>
    <xf numFmtId="38" fontId="6" fillId="8" borderId="5" xfId="1" applyFont="1" applyFill="1" applyBorder="1" applyAlignment="1" applyProtection="1">
      <alignment horizontal="right" vertical="center" shrinkToFit="1"/>
    </xf>
    <xf numFmtId="0" fontId="24" fillId="0" borderId="0" xfId="9" applyAlignment="1" applyProtection="1">
      <alignment horizontal="left" vertical="center" wrapText="1"/>
    </xf>
    <xf numFmtId="40" fontId="6" fillId="8" borderId="5" xfId="1" applyNumberFormat="1" applyFont="1" applyFill="1" applyBorder="1" applyProtection="1">
      <alignment vertical="center"/>
    </xf>
    <xf numFmtId="14" fontId="4" fillId="4" borderId="0" xfId="5" applyNumberFormat="1" applyProtection="1">
      <alignment vertical="center"/>
    </xf>
    <xf numFmtId="9" fontId="6" fillId="7" borderId="5" xfId="2" applyFont="1" applyFill="1" applyBorder="1" applyAlignment="1" applyProtection="1">
      <alignment vertical="center" shrinkToFit="1"/>
    </xf>
    <xf numFmtId="0" fontId="3" fillId="3" borderId="0" xfId="4" applyAlignment="1" applyProtection="1">
      <alignment horizontal="center" vertical="center"/>
    </xf>
    <xf numFmtId="0" fontId="6" fillId="7" borderId="3" xfId="0" applyFont="1" applyFill="1" applyBorder="1" applyAlignment="1">
      <alignment vertical="center" shrinkToFit="1"/>
    </xf>
    <xf numFmtId="0" fontId="31" fillId="7" borderId="3" xfId="0" applyFont="1" applyFill="1" applyBorder="1" applyAlignment="1">
      <alignment vertical="center" shrinkToFit="1"/>
    </xf>
    <xf numFmtId="0" fontId="6" fillId="7" borderId="21" xfId="0" applyFont="1" applyFill="1" applyBorder="1" applyAlignment="1">
      <alignment vertical="center" shrinkToFit="1"/>
    </xf>
    <xf numFmtId="0" fontId="6" fillId="0" borderId="22" xfId="6" applyFont="1" applyFill="1" applyBorder="1" applyProtection="1">
      <alignment vertical="center"/>
    </xf>
    <xf numFmtId="0" fontId="6" fillId="0" borderId="23" xfId="6" applyFont="1" applyFill="1" applyBorder="1" applyProtection="1">
      <alignment vertical="center"/>
    </xf>
    <xf numFmtId="0" fontId="14" fillId="0" borderId="23" xfId="6" applyFont="1" applyFill="1" applyBorder="1" applyProtection="1">
      <alignment vertical="center"/>
    </xf>
    <xf numFmtId="38" fontId="6" fillId="8" borderId="22" xfId="7" applyNumberFormat="1" applyFont="1" applyFill="1" applyBorder="1" applyProtection="1">
      <alignment vertical="center"/>
    </xf>
    <xf numFmtId="38" fontId="6" fillId="7" borderId="34" xfId="1" applyFont="1" applyFill="1" applyBorder="1" applyAlignment="1" applyProtection="1">
      <alignment vertical="center" shrinkToFit="1"/>
    </xf>
    <xf numFmtId="0" fontId="6" fillId="0" borderId="13" xfId="6" applyFont="1" applyFill="1" applyBorder="1" applyProtection="1">
      <alignment vertical="center"/>
    </xf>
    <xf numFmtId="9" fontId="6" fillId="0" borderId="14" xfId="6" applyNumberFormat="1" applyFont="1" applyFill="1" applyBorder="1" applyProtection="1">
      <alignment vertical="center"/>
    </xf>
    <xf numFmtId="38" fontId="6" fillId="8" borderId="35" xfId="7" applyNumberFormat="1" applyFont="1" applyFill="1" applyBorder="1" applyProtection="1">
      <alignment vertical="center"/>
    </xf>
    <xf numFmtId="0" fontId="15" fillId="0" borderId="18" xfId="6" applyFont="1" applyFill="1" applyBorder="1" applyProtection="1">
      <alignment vertical="center"/>
    </xf>
    <xf numFmtId="38" fontId="6" fillId="7" borderId="25" xfId="1" applyFont="1" applyFill="1" applyBorder="1" applyAlignment="1" applyProtection="1">
      <alignment vertical="center" shrinkToFit="1"/>
    </xf>
    <xf numFmtId="38" fontId="6" fillId="8" borderId="25" xfId="1" applyFont="1" applyFill="1" applyBorder="1" applyProtection="1">
      <alignment vertical="center"/>
    </xf>
    <xf numFmtId="38" fontId="6" fillId="8" borderId="32" xfId="1" applyFont="1" applyFill="1" applyBorder="1" applyAlignment="1" applyProtection="1">
      <alignment horizontal="right" vertical="center"/>
    </xf>
    <xf numFmtId="182" fontId="6" fillId="8" borderId="7" xfId="1" applyNumberFormat="1" applyFont="1" applyFill="1" applyBorder="1" applyProtection="1">
      <alignment vertical="center"/>
    </xf>
    <xf numFmtId="38" fontId="8" fillId="0" borderId="7" xfId="1" applyFont="1" applyBorder="1" applyAlignment="1" applyProtection="1">
      <alignment horizontal="right" vertical="center"/>
    </xf>
    <xf numFmtId="38" fontId="6" fillId="8" borderId="33" xfId="1" applyFont="1" applyFill="1" applyBorder="1" applyAlignment="1" applyProtection="1">
      <alignment horizontal="right" vertical="center"/>
    </xf>
    <xf numFmtId="38" fontId="6" fillId="8" borderId="24" xfId="1" applyFont="1" applyFill="1" applyBorder="1" applyProtection="1">
      <alignment vertical="center"/>
    </xf>
    <xf numFmtId="0" fontId="6" fillId="11" borderId="0" xfId="0" applyFont="1" applyFill="1">
      <alignment vertical="center"/>
      <extLst>
        <ext xmlns:xfpb="http://schemas.microsoft.com/office/spreadsheetml/2022/featurepropertybag" uri="{C7286773-470A-42A8-94C5-96B5CB345126}">
          <xfpb:xfComplement i="0"/>
        </ext>
      </extLst>
    </xf>
    <xf numFmtId="0" fontId="32" fillId="7" borderId="0" xfId="0" applyFont="1" applyFill="1">
      <alignment vertical="center"/>
    </xf>
    <xf numFmtId="0" fontId="6" fillId="0" borderId="16" xfId="0" applyFont="1" applyBorder="1" applyAlignment="1">
      <alignment horizontal="left" vertical="center"/>
    </xf>
    <xf numFmtId="0" fontId="6" fillId="0" borderId="17" xfId="0" applyFont="1" applyBorder="1" applyAlignment="1">
      <alignment horizontal="left" vertical="center"/>
    </xf>
    <xf numFmtId="0" fontId="6" fillId="7" borderId="16" xfId="0" applyFont="1" applyFill="1" applyBorder="1" applyAlignment="1" applyProtection="1">
      <alignment horizontal="left" vertical="center" shrinkToFit="1"/>
      <protection locked="0"/>
    </xf>
    <xf numFmtId="0" fontId="6" fillId="7" borderId="18" xfId="0" applyFont="1" applyFill="1" applyBorder="1" applyAlignment="1" applyProtection="1">
      <alignment horizontal="left" vertical="center" shrinkToFit="1"/>
      <protection locked="0"/>
    </xf>
    <xf numFmtId="0" fontId="6" fillId="7" borderId="17" xfId="0" applyFont="1" applyFill="1" applyBorder="1" applyAlignment="1" applyProtection="1">
      <alignment horizontal="left" vertical="center" shrinkToFit="1"/>
      <protection locked="0"/>
    </xf>
    <xf numFmtId="0" fontId="6" fillId="0" borderId="19" xfId="0" applyFont="1" applyBorder="1" applyAlignment="1">
      <alignment horizontal="center" vertical="center"/>
    </xf>
    <xf numFmtId="0" fontId="6" fillId="0" borderId="20" xfId="0" applyFont="1" applyBorder="1" applyAlignment="1">
      <alignment horizontal="center" vertical="center"/>
    </xf>
    <xf numFmtId="0" fontId="6" fillId="0" borderId="11" xfId="0" applyFont="1" applyBorder="1" applyAlignment="1">
      <alignment horizontal="center" vertical="center"/>
    </xf>
    <xf numFmtId="0" fontId="6" fillId="0" borderId="12" xfId="0" applyFont="1" applyBorder="1" applyAlignment="1">
      <alignment horizontal="center" vertical="center"/>
    </xf>
    <xf numFmtId="0" fontId="6" fillId="0" borderId="13" xfId="0" applyFont="1" applyBorder="1" applyAlignment="1">
      <alignment horizontal="center" vertical="center"/>
    </xf>
    <xf numFmtId="0" fontId="6" fillId="0" borderId="15" xfId="0" applyFont="1" applyBorder="1" applyAlignment="1">
      <alignment horizontal="center" vertical="center"/>
    </xf>
    <xf numFmtId="183" fontId="6" fillId="0" borderId="0" xfId="0" applyNumberFormat="1" applyFont="1" applyAlignment="1">
      <alignment horizontal="right" vertical="center"/>
    </xf>
    <xf numFmtId="38" fontId="6" fillId="8" borderId="0" xfId="0" applyNumberFormat="1" applyFont="1" applyFill="1" applyAlignment="1">
      <alignment horizontal="right" vertical="center" indent="1" shrinkToFit="1"/>
    </xf>
    <xf numFmtId="38" fontId="6" fillId="7" borderId="0" xfId="1" applyFont="1" applyFill="1" applyAlignment="1" applyProtection="1">
      <alignment horizontal="left" vertical="center" shrinkToFit="1"/>
      <protection locked="0"/>
    </xf>
    <xf numFmtId="38" fontId="6" fillId="7" borderId="0" xfId="1" quotePrefix="1" applyFont="1" applyFill="1" applyAlignment="1" applyProtection="1">
      <alignment horizontal="left" vertical="center" shrinkToFit="1"/>
      <protection locked="0"/>
    </xf>
    <xf numFmtId="38" fontId="6" fillId="8" borderId="18" xfId="1" applyFont="1" applyFill="1" applyBorder="1" applyAlignment="1">
      <alignment horizontal="right" vertical="center"/>
    </xf>
    <xf numFmtId="0" fontId="6" fillId="0" borderId="18" xfId="0" applyFont="1" applyBorder="1" applyAlignment="1">
      <alignment horizontal="left" vertical="center"/>
    </xf>
    <xf numFmtId="0" fontId="13" fillId="0" borderId="5" xfId="0" applyFont="1" applyBorder="1" applyAlignment="1">
      <alignment horizontal="left" vertical="top" wrapText="1"/>
    </xf>
    <xf numFmtId="0" fontId="13" fillId="0" borderId="6" xfId="0" applyFont="1" applyBorder="1" applyAlignment="1">
      <alignment horizontal="left" vertical="top" wrapText="1"/>
    </xf>
    <xf numFmtId="0" fontId="13" fillId="0" borderId="7" xfId="0" applyFont="1" applyBorder="1" applyAlignment="1">
      <alignment horizontal="left" vertical="top" wrapText="1"/>
    </xf>
    <xf numFmtId="0" fontId="6" fillId="7" borderId="19" xfId="0" applyFont="1" applyFill="1" applyBorder="1" applyAlignment="1" applyProtection="1">
      <alignment horizontal="left" vertical="top" wrapText="1"/>
      <protection locked="0"/>
    </xf>
    <xf numFmtId="0" fontId="6" fillId="7" borderId="21" xfId="0" applyFont="1" applyFill="1" applyBorder="1" applyAlignment="1" applyProtection="1">
      <alignment horizontal="left" vertical="top" wrapText="1"/>
      <protection locked="0"/>
    </xf>
    <xf numFmtId="0" fontId="6" fillId="7" borderId="20" xfId="0" applyFont="1" applyFill="1" applyBorder="1" applyAlignment="1" applyProtection="1">
      <alignment horizontal="left" vertical="top" wrapText="1"/>
      <protection locked="0"/>
    </xf>
    <xf numFmtId="0" fontId="6" fillId="7" borderId="11" xfId="0" applyFont="1" applyFill="1" applyBorder="1" applyAlignment="1" applyProtection="1">
      <alignment horizontal="left" vertical="top" wrapText="1"/>
      <protection locked="0"/>
    </xf>
    <xf numFmtId="0" fontId="6" fillId="7" borderId="0" xfId="0" applyFont="1" applyFill="1" applyAlignment="1" applyProtection="1">
      <alignment horizontal="left" vertical="top" wrapText="1"/>
      <protection locked="0"/>
    </xf>
    <xf numFmtId="0" fontId="6" fillId="7" borderId="12" xfId="0" applyFont="1" applyFill="1" applyBorder="1" applyAlignment="1" applyProtection="1">
      <alignment horizontal="left" vertical="top" wrapText="1"/>
      <protection locked="0"/>
    </xf>
    <xf numFmtId="0" fontId="6" fillId="7" borderId="13" xfId="0" applyFont="1" applyFill="1" applyBorder="1" applyAlignment="1" applyProtection="1">
      <alignment horizontal="left" vertical="top" wrapText="1"/>
      <protection locked="0"/>
    </xf>
    <xf numFmtId="0" fontId="6" fillId="7" borderId="14" xfId="0" applyFont="1" applyFill="1" applyBorder="1" applyAlignment="1" applyProtection="1">
      <alignment horizontal="left" vertical="top" wrapText="1"/>
      <protection locked="0"/>
    </xf>
    <xf numFmtId="0" fontId="6" fillId="7" borderId="15" xfId="0" applyFont="1" applyFill="1" applyBorder="1" applyAlignment="1" applyProtection="1">
      <alignment horizontal="left" vertical="top" wrapText="1"/>
      <protection locked="0"/>
    </xf>
    <xf numFmtId="0" fontId="6" fillId="0" borderId="2" xfId="0" applyFont="1" applyBorder="1" applyAlignment="1">
      <alignment horizontal="left" vertical="center"/>
    </xf>
    <xf numFmtId="0" fontId="6" fillId="0" borderId="4" xfId="0" applyFont="1" applyBorder="1" applyAlignment="1">
      <alignment horizontal="left" vertical="center"/>
    </xf>
    <xf numFmtId="0" fontId="6" fillId="0" borderId="19" xfId="0" applyFont="1" applyBorder="1" applyAlignment="1">
      <alignment horizontal="left" vertical="center"/>
    </xf>
    <xf numFmtId="0" fontId="6" fillId="0" borderId="20" xfId="0" applyFont="1" applyBorder="1" applyAlignment="1">
      <alignment horizontal="left" vertical="center"/>
    </xf>
    <xf numFmtId="0" fontId="6" fillId="0" borderId="13" xfId="0" applyFont="1" applyBorder="1" applyAlignment="1">
      <alignment horizontal="left" vertical="center"/>
    </xf>
    <xf numFmtId="0" fontId="6" fillId="0" borderId="15" xfId="0" applyFont="1" applyBorder="1" applyAlignment="1">
      <alignment horizontal="left" vertical="center"/>
    </xf>
    <xf numFmtId="0" fontId="6" fillId="8" borderId="23" xfId="0" applyFont="1" applyFill="1" applyBorder="1" applyAlignment="1">
      <alignment horizontal="right" vertical="center"/>
    </xf>
    <xf numFmtId="9" fontId="6" fillId="8" borderId="18" xfId="0" applyNumberFormat="1" applyFont="1" applyFill="1" applyBorder="1" applyAlignment="1">
      <alignment horizontal="right" vertical="center"/>
    </xf>
    <xf numFmtId="0" fontId="6" fillId="8" borderId="18" xfId="0" applyFont="1" applyFill="1" applyBorder="1" applyAlignment="1">
      <alignment horizontal="right" vertical="center"/>
    </xf>
    <xf numFmtId="38" fontId="6" fillId="8" borderId="16" xfId="1" applyFont="1" applyFill="1" applyBorder="1" applyAlignment="1">
      <alignment horizontal="right" vertical="center"/>
    </xf>
    <xf numFmtId="38" fontId="6" fillId="8" borderId="17" xfId="1" applyFont="1" applyFill="1" applyBorder="1" applyAlignment="1">
      <alignment horizontal="right" vertical="center"/>
    </xf>
    <xf numFmtId="0" fontId="6" fillId="7" borderId="0" xfId="0" applyFont="1" applyFill="1" applyAlignment="1" applyProtection="1">
      <alignment horizontal="center" vertical="center" shrinkToFit="1"/>
      <protection locked="0"/>
    </xf>
    <xf numFmtId="0" fontId="31" fillId="0" borderId="16" xfId="0" applyFont="1" applyBorder="1" applyAlignment="1">
      <alignment horizontal="left" vertical="center"/>
    </xf>
    <xf numFmtId="0" fontId="31" fillId="0" borderId="18" xfId="0" applyFont="1" applyBorder="1" applyAlignment="1">
      <alignment horizontal="left" vertical="center"/>
    </xf>
    <xf numFmtId="0" fontId="31" fillId="0" borderId="17" xfId="0" applyFont="1" applyBorder="1" applyAlignment="1">
      <alignment horizontal="left" vertical="center"/>
    </xf>
    <xf numFmtId="181" fontId="15" fillId="8" borderId="45" xfId="0" applyNumberFormat="1" applyFont="1" applyFill="1" applyBorder="1" applyAlignment="1">
      <alignment horizontal="right" vertical="center"/>
    </xf>
    <xf numFmtId="181" fontId="15" fillId="8" borderId="23" xfId="0" applyNumberFormat="1" applyFont="1" applyFill="1" applyBorder="1" applyAlignment="1">
      <alignment horizontal="right" vertical="center"/>
    </xf>
    <xf numFmtId="181" fontId="15" fillId="8" borderId="24" xfId="0" applyNumberFormat="1" applyFont="1" applyFill="1" applyBorder="1" applyAlignment="1">
      <alignment horizontal="right" vertical="center"/>
    </xf>
    <xf numFmtId="38" fontId="14" fillId="7" borderId="30" xfId="0" applyNumberFormat="1" applyFont="1" applyFill="1" applyBorder="1" applyAlignment="1" applyProtection="1">
      <alignment horizontal="right" vertical="center" shrinkToFit="1"/>
      <protection locked="0"/>
    </xf>
    <xf numFmtId="38" fontId="14" fillId="7" borderId="31" xfId="0" applyNumberFormat="1" applyFont="1" applyFill="1" applyBorder="1" applyAlignment="1" applyProtection="1">
      <alignment horizontal="right" vertical="center" shrinkToFit="1"/>
      <protection locked="0"/>
    </xf>
    <xf numFmtId="38" fontId="6" fillId="9" borderId="0" xfId="0" applyNumberFormat="1" applyFont="1" applyFill="1" applyAlignment="1">
      <alignment horizontal="left" vertical="center" shrinkToFit="1"/>
    </xf>
    <xf numFmtId="0" fontId="6" fillId="9" borderId="0" xfId="0" applyFont="1" applyFill="1" applyAlignment="1">
      <alignment horizontal="left" vertical="center" shrinkToFit="1"/>
    </xf>
    <xf numFmtId="181" fontId="15" fillId="8" borderId="44" xfId="0" applyNumberFormat="1" applyFont="1" applyFill="1" applyBorder="1" applyAlignment="1">
      <alignment horizontal="right"/>
    </xf>
    <xf numFmtId="181" fontId="15" fillId="8" borderId="6" xfId="0" applyNumberFormat="1" applyFont="1" applyFill="1" applyBorder="1" applyAlignment="1">
      <alignment horizontal="right"/>
    </xf>
    <xf numFmtId="181" fontId="15" fillId="8" borderId="7" xfId="0" applyNumberFormat="1" applyFont="1" applyFill="1" applyBorder="1" applyAlignment="1">
      <alignment horizontal="right"/>
    </xf>
    <xf numFmtId="0" fontId="9" fillId="11" borderId="0" xfId="0" applyFont="1" applyFill="1" applyAlignment="1" applyProtection="1">
      <alignment horizontal="left" vertical="top" wrapText="1"/>
      <protection locked="0"/>
    </xf>
    <xf numFmtId="0" fontId="9" fillId="0" borderId="34" xfId="0" applyFont="1" applyBorder="1" applyAlignment="1">
      <alignment horizontal="center" vertical="center" wrapText="1"/>
    </xf>
    <xf numFmtId="0" fontId="9" fillId="0" borderId="35" xfId="0" applyFont="1" applyBorder="1" applyAlignment="1">
      <alignment horizontal="center" vertical="center" wrapText="1"/>
    </xf>
    <xf numFmtId="0" fontId="6" fillId="7" borderId="34" xfId="0" applyFont="1" applyFill="1" applyBorder="1" applyAlignment="1" applyProtection="1">
      <alignment horizontal="left" vertical="center" shrinkToFit="1"/>
      <protection locked="0"/>
    </xf>
    <xf numFmtId="0" fontId="6" fillId="7" borderId="35" xfId="0" applyFont="1" applyFill="1" applyBorder="1" applyAlignment="1" applyProtection="1">
      <alignment horizontal="left" vertical="center" shrinkToFit="1"/>
      <protection locked="0"/>
    </xf>
    <xf numFmtId="0" fontId="9" fillId="7" borderId="34" xfId="0" applyFont="1" applyFill="1" applyBorder="1" applyAlignment="1" applyProtection="1">
      <alignment horizontal="left" vertical="top" shrinkToFit="1"/>
      <protection locked="0"/>
    </xf>
    <xf numFmtId="0" fontId="9" fillId="7" borderId="35" xfId="0" applyFont="1" applyFill="1" applyBorder="1" applyAlignment="1" applyProtection="1">
      <alignment horizontal="left" vertical="top" shrinkToFit="1"/>
      <protection locked="0"/>
    </xf>
    <xf numFmtId="0" fontId="6" fillId="7" borderId="25" xfId="0" applyFont="1" applyFill="1" applyBorder="1" applyAlignment="1" applyProtection="1">
      <alignment horizontal="left" vertical="center" shrinkToFit="1"/>
      <protection locked="0"/>
    </xf>
    <xf numFmtId="0" fontId="24" fillId="7" borderId="16" xfId="9" applyFill="1" applyBorder="1" applyAlignment="1" applyProtection="1">
      <alignment vertical="center" shrinkToFit="1"/>
      <protection locked="0"/>
    </xf>
    <xf numFmtId="0" fontId="24" fillId="7" borderId="18" xfId="9" applyFill="1" applyBorder="1" applyAlignment="1" applyProtection="1">
      <alignment vertical="center" shrinkToFit="1"/>
      <protection locked="0"/>
    </xf>
    <xf numFmtId="0" fontId="24" fillId="7" borderId="17" xfId="9" applyFill="1" applyBorder="1" applyAlignment="1" applyProtection="1">
      <alignment vertical="center" shrinkToFit="1"/>
      <protection locked="0"/>
    </xf>
    <xf numFmtId="0" fontId="6" fillId="8" borderId="25" xfId="0" applyFont="1" applyFill="1" applyBorder="1" applyAlignment="1">
      <alignment horizontal="center" vertical="center" shrinkToFit="1"/>
    </xf>
    <xf numFmtId="0" fontId="6" fillId="7" borderId="25" xfId="0" applyFont="1" applyFill="1" applyBorder="1" applyAlignment="1">
      <alignment horizontal="left" vertical="center" shrinkToFit="1"/>
    </xf>
    <xf numFmtId="0" fontId="24" fillId="7" borderId="16" xfId="9" applyFill="1" applyBorder="1" applyProtection="1">
      <alignment vertical="center"/>
      <protection hidden="1"/>
    </xf>
    <xf numFmtId="0" fontId="24" fillId="7" borderId="18" xfId="9" applyFill="1" applyBorder="1" applyProtection="1">
      <alignment vertical="center"/>
      <protection hidden="1"/>
    </xf>
    <xf numFmtId="0" fontId="24" fillId="7" borderId="17" xfId="9" applyFill="1" applyBorder="1" applyProtection="1">
      <alignment vertical="center"/>
      <protection hidden="1"/>
    </xf>
    <xf numFmtId="0" fontId="9" fillId="11" borderId="0" xfId="0" applyFont="1" applyFill="1" applyAlignment="1">
      <alignment horizontal="left" vertical="top" wrapText="1"/>
    </xf>
    <xf numFmtId="0" fontId="6" fillId="7" borderId="16" xfId="0" applyFont="1" applyFill="1" applyBorder="1" applyAlignment="1" applyProtection="1">
      <alignment horizontal="left" vertical="center" shrinkToFit="1"/>
      <protection hidden="1"/>
    </xf>
    <xf numFmtId="0" fontId="6" fillId="7" borderId="18" xfId="0" applyFont="1" applyFill="1" applyBorder="1" applyAlignment="1" applyProtection="1">
      <alignment horizontal="left" vertical="center" shrinkToFit="1"/>
      <protection hidden="1"/>
    </xf>
    <xf numFmtId="0" fontId="6" fillId="7" borderId="17" xfId="0" applyFont="1" applyFill="1" applyBorder="1" applyAlignment="1" applyProtection="1">
      <alignment horizontal="left" vertical="center" shrinkToFit="1"/>
      <protection hidden="1"/>
    </xf>
    <xf numFmtId="0" fontId="6" fillId="7" borderId="34" xfId="0" applyFont="1" applyFill="1" applyBorder="1" applyAlignment="1" applyProtection="1">
      <alignment horizontal="left" vertical="center" shrinkToFit="1"/>
      <protection hidden="1"/>
    </xf>
    <xf numFmtId="0" fontId="6" fillId="7" borderId="35" xfId="0" applyFont="1" applyFill="1" applyBorder="1" applyAlignment="1" applyProtection="1">
      <alignment horizontal="left" vertical="center" shrinkToFit="1"/>
      <protection hidden="1"/>
    </xf>
    <xf numFmtId="0" fontId="9" fillId="7" borderId="34" xfId="0" applyFont="1" applyFill="1" applyBorder="1" applyAlignment="1" applyProtection="1">
      <alignment horizontal="left" vertical="top" wrapText="1"/>
      <protection hidden="1"/>
    </xf>
    <xf numFmtId="0" fontId="9" fillId="7" borderId="35" xfId="0" applyFont="1" applyFill="1" applyBorder="1" applyAlignment="1" applyProtection="1">
      <alignment horizontal="left" vertical="top" wrapText="1"/>
      <protection hidden="1"/>
    </xf>
    <xf numFmtId="0" fontId="6" fillId="7" borderId="19" xfId="0" applyFont="1" applyFill="1" applyBorder="1" applyAlignment="1" applyProtection="1">
      <alignment horizontal="left" vertical="top" wrapText="1"/>
      <protection hidden="1"/>
    </xf>
    <xf numFmtId="0" fontId="6" fillId="7" borderId="21" xfId="0" applyFont="1" applyFill="1" applyBorder="1" applyAlignment="1" applyProtection="1">
      <alignment horizontal="left" vertical="top" wrapText="1"/>
      <protection hidden="1"/>
    </xf>
    <xf numFmtId="0" fontId="6" fillId="7" borderId="20" xfId="0" applyFont="1" applyFill="1" applyBorder="1" applyAlignment="1" applyProtection="1">
      <alignment horizontal="left" vertical="top" wrapText="1"/>
      <protection hidden="1"/>
    </xf>
    <xf numFmtId="0" fontId="6" fillId="7" borderId="11" xfId="0" applyFont="1" applyFill="1" applyBorder="1" applyAlignment="1" applyProtection="1">
      <alignment horizontal="left" vertical="top" wrapText="1"/>
      <protection hidden="1"/>
    </xf>
    <xf numFmtId="0" fontId="6" fillId="7" borderId="0" xfId="0" applyFont="1" applyFill="1" applyAlignment="1" applyProtection="1">
      <alignment horizontal="left" vertical="top" wrapText="1"/>
      <protection hidden="1"/>
    </xf>
    <xf numFmtId="0" fontId="6" fillId="7" borderId="12" xfId="0" applyFont="1" applyFill="1" applyBorder="1" applyAlignment="1" applyProtection="1">
      <alignment horizontal="left" vertical="top" wrapText="1"/>
      <protection hidden="1"/>
    </xf>
    <xf numFmtId="0" fontId="6" fillId="7" borderId="13" xfId="0" applyFont="1" applyFill="1" applyBorder="1" applyAlignment="1" applyProtection="1">
      <alignment horizontal="left" vertical="top" wrapText="1"/>
      <protection hidden="1"/>
    </xf>
    <xf numFmtId="0" fontId="6" fillId="7" borderId="14" xfId="0" applyFont="1" applyFill="1" applyBorder="1" applyAlignment="1" applyProtection="1">
      <alignment horizontal="left" vertical="top" wrapText="1"/>
      <protection hidden="1"/>
    </xf>
    <xf numFmtId="0" fontId="6" fillId="7" borderId="15" xfId="0" applyFont="1" applyFill="1" applyBorder="1" applyAlignment="1" applyProtection="1">
      <alignment horizontal="left" vertical="top" wrapText="1"/>
      <protection hidden="1"/>
    </xf>
    <xf numFmtId="0" fontId="6" fillId="7" borderId="0" xfId="0" applyFont="1" applyFill="1" applyAlignment="1" applyProtection="1">
      <alignment horizontal="center" vertical="center" shrinkToFit="1"/>
      <protection hidden="1"/>
    </xf>
    <xf numFmtId="38" fontId="6" fillId="8" borderId="18" xfId="1" applyFont="1" applyFill="1" applyBorder="1" applyAlignment="1" applyProtection="1">
      <alignment horizontal="right" vertical="center"/>
    </xf>
    <xf numFmtId="38" fontId="6" fillId="8" borderId="16" xfId="1" applyFont="1" applyFill="1" applyBorder="1" applyAlignment="1" applyProtection="1">
      <alignment horizontal="right" vertical="center"/>
    </xf>
    <xf numFmtId="38" fontId="6" fillId="8" borderId="17" xfId="1" applyFont="1" applyFill="1" applyBorder="1" applyAlignment="1" applyProtection="1">
      <alignment horizontal="right" vertical="center"/>
    </xf>
    <xf numFmtId="38" fontId="14" fillId="7" borderId="30" xfId="0" applyNumberFormat="1" applyFont="1" applyFill="1" applyBorder="1" applyAlignment="1">
      <alignment horizontal="right" vertical="center" shrinkToFit="1"/>
    </xf>
    <xf numFmtId="38" fontId="14" fillId="7" borderId="31" xfId="0" applyNumberFormat="1" applyFont="1" applyFill="1" applyBorder="1" applyAlignment="1">
      <alignment horizontal="right" vertical="center" shrinkToFit="1"/>
    </xf>
    <xf numFmtId="0" fontId="6" fillId="7" borderId="16" xfId="0" applyFont="1" applyFill="1" applyBorder="1" applyAlignment="1" applyProtection="1">
      <alignment horizontal="left" vertical="center"/>
      <protection hidden="1"/>
    </xf>
    <xf numFmtId="0" fontId="6" fillId="7" borderId="18" xfId="0" applyFont="1" applyFill="1" applyBorder="1" applyAlignment="1" applyProtection="1">
      <alignment horizontal="left" vertical="center"/>
      <protection hidden="1"/>
    </xf>
    <xf numFmtId="0" fontId="6" fillId="7" borderId="17" xfId="0" applyFont="1" applyFill="1" applyBorder="1" applyAlignment="1" applyProtection="1">
      <alignment horizontal="left" vertical="center"/>
      <protection hidden="1"/>
    </xf>
    <xf numFmtId="38" fontId="6" fillId="7" borderId="0" xfId="1" applyFont="1" applyFill="1" applyAlignment="1" applyProtection="1">
      <alignment horizontal="left" vertical="center" shrinkToFit="1"/>
      <protection hidden="1"/>
    </xf>
    <xf numFmtId="38" fontId="6" fillId="7" borderId="0" xfId="1" quotePrefix="1" applyFont="1" applyFill="1" applyAlignment="1" applyProtection="1">
      <alignment horizontal="left" vertical="center" shrinkToFit="1"/>
      <protection hidden="1"/>
    </xf>
    <xf numFmtId="183" fontId="6" fillId="0" borderId="0" xfId="0" applyNumberFormat="1" applyFont="1" applyAlignment="1">
      <alignment horizontal="center" vertical="center"/>
    </xf>
    <xf numFmtId="38" fontId="6" fillId="7" borderId="0" xfId="1" applyFont="1" applyFill="1" applyAlignment="1" applyProtection="1">
      <alignment horizontal="right" vertical="center"/>
      <protection locked="0"/>
    </xf>
    <xf numFmtId="38" fontId="6" fillId="8" borderId="0" xfId="1" applyFont="1" applyFill="1" applyAlignment="1">
      <alignment horizontal="right" vertical="center"/>
    </xf>
    <xf numFmtId="0" fontId="23" fillId="10" borderId="0" xfId="0" applyFont="1" applyFill="1" applyAlignment="1">
      <alignment horizontal="left" vertical="center" wrapText="1"/>
    </xf>
    <xf numFmtId="0" fontId="6" fillId="7" borderId="0" xfId="0" applyFont="1" applyFill="1" applyAlignment="1" applyProtection="1">
      <alignment horizontal="left" vertical="top"/>
      <protection locked="0"/>
    </xf>
    <xf numFmtId="0" fontId="6" fillId="8" borderId="16" xfId="0" applyFont="1" applyFill="1" applyBorder="1" applyAlignment="1">
      <alignment horizontal="left" vertical="center"/>
    </xf>
    <xf numFmtId="0" fontId="6" fillId="8" borderId="18" xfId="0" applyFont="1" applyFill="1" applyBorder="1" applyAlignment="1">
      <alignment horizontal="left" vertical="center"/>
    </xf>
    <xf numFmtId="0" fontId="6" fillId="8" borderId="17" xfId="0" applyFont="1" applyFill="1" applyBorder="1" applyAlignment="1">
      <alignment horizontal="left" vertical="center"/>
    </xf>
    <xf numFmtId="38" fontId="6" fillId="7" borderId="0" xfId="0" applyNumberFormat="1" applyFont="1" applyFill="1" applyAlignment="1" applyProtection="1">
      <alignment horizontal="right" vertical="center" indent="1" shrinkToFit="1"/>
      <protection locked="0"/>
    </xf>
    <xf numFmtId="38" fontId="6" fillId="8" borderId="0" xfId="1" applyFont="1" applyFill="1" applyAlignment="1" applyProtection="1">
      <alignment horizontal="left" vertical="center" shrinkToFit="1"/>
      <protection locked="0"/>
    </xf>
    <xf numFmtId="0" fontId="6" fillId="8" borderId="19" xfId="0" applyFont="1" applyFill="1" applyBorder="1" applyAlignment="1">
      <alignment horizontal="left" vertical="top" wrapText="1"/>
    </xf>
    <xf numFmtId="0" fontId="6" fillId="8" borderId="21" xfId="0" applyFont="1" applyFill="1" applyBorder="1" applyAlignment="1">
      <alignment horizontal="left" vertical="top" wrapText="1"/>
    </xf>
    <xf numFmtId="0" fontId="6" fillId="8" borderId="20" xfId="0" applyFont="1" applyFill="1" applyBorder="1" applyAlignment="1">
      <alignment horizontal="left" vertical="top" wrapText="1"/>
    </xf>
    <xf numFmtId="0" fontId="6" fillId="8" borderId="11" xfId="0" applyFont="1" applyFill="1" applyBorder="1" applyAlignment="1">
      <alignment horizontal="left" vertical="top" wrapText="1"/>
    </xf>
    <xf numFmtId="0" fontId="6" fillId="8" borderId="0" xfId="0" applyFont="1" applyFill="1" applyAlignment="1">
      <alignment horizontal="left" vertical="top" wrapText="1"/>
    </xf>
    <xf numFmtId="0" fontId="6" fillId="8" borderId="12" xfId="0" applyFont="1" applyFill="1" applyBorder="1" applyAlignment="1">
      <alignment horizontal="left" vertical="top" wrapText="1"/>
    </xf>
    <xf numFmtId="0" fontId="6" fillId="8" borderId="13" xfId="0" applyFont="1" applyFill="1" applyBorder="1" applyAlignment="1">
      <alignment horizontal="left" vertical="top" wrapText="1"/>
    </xf>
    <xf numFmtId="0" fontId="6" fillId="8" borderId="14" xfId="0" applyFont="1" applyFill="1" applyBorder="1" applyAlignment="1">
      <alignment horizontal="left" vertical="top" wrapText="1"/>
    </xf>
    <xf numFmtId="0" fontId="6" fillId="8" borderId="15" xfId="0" applyFont="1" applyFill="1" applyBorder="1" applyAlignment="1">
      <alignment horizontal="left" vertical="top" wrapText="1"/>
    </xf>
  </cellXfs>
  <cellStyles count="14">
    <cellStyle name="20% - アクセント 5" xfId="6" builtinId="46"/>
    <cellStyle name="40% - アクセント 5" xfId="7" builtinId="47"/>
    <cellStyle name="どちらでもない" xfId="5" builtinId="28"/>
    <cellStyle name="パーセント" xfId="2" builtinId="5"/>
    <cellStyle name="パーセント 2" xfId="10" xr:uid="{71D9E848-A5A4-47FE-BCF8-6EA5FD30A75B}"/>
    <cellStyle name="ハイパーリンク" xfId="9" builtinId="8"/>
    <cellStyle name="悪い" xfId="4" builtinId="27"/>
    <cellStyle name="桁区切り" xfId="1" builtinId="6"/>
    <cellStyle name="桁区切り 2" xfId="11" xr:uid="{2CC270DB-9EB1-4D7D-A8FA-BAD8E7F3E240}"/>
    <cellStyle name="桁区切り 3" xfId="13" xr:uid="{6CA8A25A-7163-4EA8-87F7-98BB37D67C77}"/>
    <cellStyle name="標準" xfId="0" builtinId="0"/>
    <cellStyle name="標準 2" xfId="8" xr:uid="{7626C352-C156-456F-A1E3-3453C149BF2E}"/>
    <cellStyle name="標準 3" xfId="12" xr:uid="{DDE8054D-F51B-4304-B461-ADDF35B66124}"/>
    <cellStyle name="良い" xfId="3" builtinId="26"/>
  </cellStyles>
  <dxfs count="81">
    <dxf>
      <font>
        <b val="0"/>
        <i val="0"/>
        <strike val="0"/>
        <outline val="0"/>
        <shadow val="0"/>
        <vertAlign val="baseline"/>
        <name val="游ゴシック"/>
        <family val="3"/>
        <charset val="128"/>
        <scheme val="minor"/>
      </font>
      <numFmt numFmtId="0" formatCode="General"/>
      <fill>
        <patternFill patternType="none">
          <fgColor indexed="64"/>
          <bgColor auto="1"/>
        </patternFill>
      </fill>
      <alignment horizontal="general" vertical="top" textRotation="0" wrapText="1" indent="0" justifyLastLine="0" shrinkToFit="0" readingOrder="0"/>
    </dxf>
    <dxf>
      <font>
        <b val="0"/>
        <i val="0"/>
        <strike val="0"/>
        <outline val="0"/>
        <shadow val="0"/>
        <vertAlign val="baseline"/>
        <name val="游ゴシック"/>
        <family val="3"/>
        <charset val="128"/>
        <scheme val="minor"/>
      </font>
      <numFmt numFmtId="0" formatCode="General"/>
      <fill>
        <patternFill patternType="none">
          <fgColor indexed="64"/>
          <bgColor auto="1"/>
        </patternFill>
      </fill>
      <alignment horizontal="general" vertical="top" textRotation="0" wrapText="1" indent="0" justifyLastLine="0" shrinkToFit="0" readingOrder="0"/>
    </dxf>
    <dxf>
      <font>
        <b val="0"/>
        <i val="0"/>
        <strike val="0"/>
        <outline val="0"/>
        <shadow val="0"/>
        <vertAlign val="baseline"/>
        <name val="游ゴシック"/>
        <family val="3"/>
        <charset val="128"/>
        <scheme val="minor"/>
      </font>
      <numFmt numFmtId="0" formatCode="General"/>
      <fill>
        <patternFill patternType="none">
          <fgColor indexed="64"/>
          <bgColor auto="1"/>
        </patternFill>
      </fill>
      <alignment horizontal="general" vertical="top" textRotation="0" wrapText="1" indent="0" justifyLastLine="0" shrinkToFit="0" readingOrder="0"/>
    </dxf>
    <dxf>
      <font>
        <b val="0"/>
        <i val="0"/>
        <strike val="0"/>
        <outline val="0"/>
        <shadow val="0"/>
        <vertAlign val="baseline"/>
        <name val="游ゴシック"/>
        <family val="3"/>
        <charset val="128"/>
        <scheme val="minor"/>
      </font>
      <numFmt numFmtId="0" formatCode="General"/>
      <fill>
        <patternFill patternType="none">
          <fgColor indexed="64"/>
          <bgColor auto="1"/>
        </patternFill>
      </fill>
      <alignment horizontal="general" vertical="top" textRotation="0" wrapText="1" indent="0" justifyLastLine="0" shrinkToFit="0" readingOrder="0"/>
    </dxf>
    <dxf>
      <font>
        <b val="0"/>
        <i val="0"/>
        <strike val="0"/>
        <outline val="0"/>
        <shadow val="0"/>
        <vertAlign val="baseline"/>
        <name val="游ゴシック"/>
        <family val="3"/>
        <charset val="128"/>
        <scheme val="minor"/>
      </font>
      <numFmt numFmtId="0" formatCode="General"/>
      <fill>
        <patternFill patternType="none">
          <fgColor indexed="64"/>
          <bgColor auto="1"/>
        </patternFill>
      </fill>
      <alignment horizontal="general" vertical="top" textRotation="0" wrapText="1" indent="0" justifyLastLine="0" shrinkToFit="0" readingOrder="0"/>
    </dxf>
    <dxf>
      <font>
        <b val="0"/>
        <i val="0"/>
        <strike val="0"/>
        <outline val="0"/>
        <shadow val="0"/>
        <vertAlign val="baseline"/>
        <name val="游ゴシック"/>
        <family val="3"/>
        <charset val="128"/>
        <scheme val="minor"/>
      </font>
      <numFmt numFmtId="0" formatCode="General"/>
      <fill>
        <patternFill patternType="none">
          <fgColor indexed="64"/>
          <bgColor auto="1"/>
        </patternFill>
      </fill>
      <alignment horizontal="general" vertical="top" textRotation="0" wrapText="1" indent="0" justifyLastLine="0" shrinkToFit="0" readingOrder="0"/>
    </dxf>
    <dxf>
      <font>
        <b val="0"/>
        <i val="0"/>
        <strike val="0"/>
        <outline val="0"/>
        <shadow val="0"/>
        <vertAlign val="baseline"/>
        <name val="游ゴシック"/>
        <family val="3"/>
        <charset val="128"/>
        <scheme val="minor"/>
      </font>
      <numFmt numFmtId="0" formatCode="General"/>
      <fill>
        <patternFill patternType="none">
          <fgColor indexed="64"/>
          <bgColor auto="1"/>
        </patternFill>
      </fill>
      <alignment horizontal="general" vertical="top" textRotation="0" wrapText="1" indent="0" justifyLastLine="0" shrinkToFit="0" readingOrder="0"/>
    </dxf>
    <dxf>
      <font>
        <b val="0"/>
        <i val="0"/>
        <strike val="0"/>
        <outline val="0"/>
        <shadow val="0"/>
        <vertAlign val="baseline"/>
        <name val="游ゴシック"/>
        <family val="3"/>
        <charset val="128"/>
        <scheme val="minor"/>
      </font>
      <numFmt numFmtId="0" formatCode="General"/>
      <fill>
        <patternFill patternType="none">
          <fgColor indexed="64"/>
          <bgColor auto="1"/>
        </patternFill>
      </fill>
      <alignment horizontal="general" vertical="top" textRotation="0" wrapText="1" indent="0" justifyLastLine="0" shrinkToFit="0" readingOrder="0"/>
    </dxf>
    <dxf>
      <font>
        <b val="0"/>
        <i val="0"/>
        <strike val="0"/>
        <outline val="0"/>
        <shadow val="0"/>
        <vertAlign val="baseline"/>
        <name val="游ゴシック"/>
        <family val="3"/>
        <charset val="128"/>
        <scheme val="minor"/>
      </font>
      <numFmt numFmtId="0" formatCode="General"/>
      <fill>
        <patternFill patternType="none">
          <fgColor indexed="64"/>
          <bgColor auto="1"/>
        </patternFill>
      </fill>
      <alignment horizontal="general" vertical="top" textRotation="0" wrapText="1" indent="0" justifyLastLine="0" shrinkToFit="0" readingOrder="0"/>
    </dxf>
    <dxf>
      <font>
        <b val="0"/>
        <i val="0"/>
        <strike val="0"/>
        <outline val="0"/>
        <shadow val="0"/>
        <vertAlign val="baseline"/>
        <name val="游ゴシック"/>
        <family val="3"/>
        <charset val="128"/>
        <scheme val="minor"/>
      </font>
      <numFmt numFmtId="0" formatCode="General"/>
      <fill>
        <patternFill patternType="none">
          <fgColor indexed="64"/>
          <bgColor auto="1"/>
        </patternFill>
      </fill>
      <alignment horizontal="general" vertical="top" textRotation="0" wrapText="1" indent="0" justifyLastLine="0" shrinkToFit="0" readingOrder="0"/>
    </dxf>
    <dxf>
      <font>
        <b val="0"/>
        <i val="0"/>
        <strike val="0"/>
        <outline val="0"/>
        <shadow val="0"/>
        <vertAlign val="baseline"/>
        <name val="游ゴシック"/>
        <family val="3"/>
        <charset val="128"/>
        <scheme val="minor"/>
      </font>
      <numFmt numFmtId="0" formatCode="General"/>
      <fill>
        <patternFill patternType="none">
          <fgColor indexed="64"/>
          <bgColor auto="1"/>
        </patternFill>
      </fill>
      <alignment vertical="top" textRotation="0" wrapText="1" indent="0" justifyLastLine="0" shrinkToFit="0" readingOrder="0"/>
    </dxf>
    <dxf>
      <font>
        <b val="0"/>
        <i val="0"/>
        <strike val="0"/>
        <outline val="0"/>
        <shadow val="0"/>
        <vertAlign val="baseline"/>
        <name val="游ゴシック"/>
        <family val="3"/>
        <charset val="128"/>
        <scheme val="minor"/>
      </font>
      <numFmt numFmtId="0" formatCode="General"/>
      <fill>
        <patternFill patternType="none">
          <fgColor indexed="64"/>
          <bgColor auto="1"/>
        </patternFill>
      </fill>
      <alignment horizontal="general" vertical="top" textRotation="0" wrapText="1" indent="0" justifyLastLine="0" shrinkToFit="0" readingOrder="0"/>
    </dxf>
    <dxf>
      <font>
        <b val="0"/>
        <i val="0"/>
        <strike val="0"/>
        <outline val="0"/>
        <shadow val="0"/>
        <vertAlign val="baseline"/>
        <name val="游ゴシック"/>
        <family val="3"/>
        <charset val="128"/>
        <scheme val="minor"/>
      </font>
      <numFmt numFmtId="0" formatCode="General"/>
      <fill>
        <patternFill patternType="none">
          <fgColor indexed="64"/>
          <bgColor auto="1"/>
        </patternFill>
      </fill>
      <alignment horizontal="general" vertical="top" textRotation="0" wrapText="1" indent="0" justifyLastLine="0" shrinkToFit="0" readingOrder="0"/>
    </dxf>
    <dxf>
      <font>
        <b val="0"/>
        <i val="0"/>
        <strike val="0"/>
        <outline val="0"/>
        <shadow val="0"/>
        <vertAlign val="baseline"/>
        <name val="游ゴシック"/>
        <family val="3"/>
        <charset val="128"/>
        <scheme val="minor"/>
      </font>
      <numFmt numFmtId="0" formatCode="General"/>
      <fill>
        <patternFill patternType="none">
          <fgColor indexed="64"/>
          <bgColor auto="1"/>
        </patternFill>
      </fill>
      <alignment horizontal="general" vertical="top" textRotation="0" wrapText="1" indent="0" justifyLastLine="0" shrinkToFit="0" readingOrder="0"/>
    </dxf>
    <dxf>
      <font>
        <b val="0"/>
        <i val="0"/>
        <strike val="0"/>
        <outline val="0"/>
        <shadow val="0"/>
        <vertAlign val="baseline"/>
        <name val="游ゴシック"/>
        <family val="3"/>
        <charset val="128"/>
        <scheme val="minor"/>
      </font>
      <numFmt numFmtId="0" formatCode="General"/>
      <fill>
        <patternFill patternType="none">
          <fgColor indexed="64"/>
          <bgColor auto="1"/>
        </patternFill>
      </fill>
      <alignment horizontal="general" vertical="top" textRotation="0" wrapText="1" indent="0" justifyLastLine="0" shrinkToFit="0" readingOrder="0"/>
    </dxf>
    <dxf>
      <font>
        <b val="0"/>
        <i val="0"/>
        <strike val="0"/>
        <outline val="0"/>
        <shadow val="0"/>
        <vertAlign val="baseline"/>
        <name val="游ゴシック"/>
        <family val="3"/>
        <charset val="128"/>
        <scheme val="minor"/>
      </font>
      <numFmt numFmtId="0" formatCode="General"/>
      <fill>
        <patternFill patternType="none">
          <fgColor indexed="64"/>
          <bgColor auto="1"/>
        </patternFill>
      </fill>
      <alignment vertical="top" textRotation="0" wrapText="1" indent="0" justifyLastLine="0" shrinkToFit="0" readingOrder="0"/>
    </dxf>
    <dxf>
      <font>
        <b val="0"/>
        <i val="0"/>
        <strike val="0"/>
        <outline val="0"/>
        <shadow val="0"/>
        <vertAlign val="baseline"/>
        <name val="游ゴシック"/>
        <family val="3"/>
        <charset val="128"/>
        <scheme val="minor"/>
      </font>
      <numFmt numFmtId="6" formatCode="#,##0;[Red]\-#,##0"/>
      <fill>
        <patternFill patternType="none">
          <fgColor indexed="64"/>
          <bgColor auto="1"/>
        </patternFill>
      </fill>
      <alignment vertical="top" textRotation="0" wrapText="1" indent="0" justifyLastLine="0" shrinkToFit="0" readingOrder="0"/>
    </dxf>
    <dxf>
      <font>
        <b val="0"/>
        <i val="0"/>
        <strike val="0"/>
        <outline val="0"/>
        <shadow val="0"/>
        <vertAlign val="baseline"/>
        <name val="游ゴシック"/>
        <family val="3"/>
        <charset val="128"/>
        <scheme val="minor"/>
      </font>
      <numFmt numFmtId="6" formatCode="#,##0;[Red]\-#,##0"/>
      <fill>
        <patternFill patternType="none">
          <fgColor indexed="64"/>
          <bgColor auto="1"/>
        </patternFill>
      </fill>
      <alignment vertical="top" textRotation="0" wrapText="1" indent="0" justifyLastLine="0" shrinkToFit="0" readingOrder="0"/>
    </dxf>
    <dxf>
      <font>
        <b val="0"/>
        <i val="0"/>
        <strike val="0"/>
        <outline val="0"/>
        <shadow val="0"/>
        <vertAlign val="baseline"/>
        <name val="游ゴシック"/>
        <family val="3"/>
        <charset val="128"/>
        <scheme val="minor"/>
      </font>
      <numFmt numFmtId="6" formatCode="#,##0;[Red]\-#,##0"/>
      <fill>
        <patternFill patternType="none">
          <fgColor indexed="64"/>
          <bgColor auto="1"/>
        </patternFill>
      </fill>
      <alignment vertical="top" textRotation="0" wrapText="1" indent="0" justifyLastLine="0" shrinkToFit="0" readingOrder="0"/>
    </dxf>
    <dxf>
      <font>
        <b val="0"/>
        <i val="0"/>
        <strike val="0"/>
        <outline val="0"/>
        <shadow val="0"/>
        <vertAlign val="baseline"/>
        <name val="游ゴシック"/>
        <family val="3"/>
        <charset val="128"/>
        <scheme val="minor"/>
      </font>
      <numFmt numFmtId="6" formatCode="#,##0;[Red]\-#,##0"/>
      <fill>
        <patternFill patternType="none">
          <fgColor indexed="64"/>
          <bgColor auto="1"/>
        </patternFill>
      </fill>
      <alignment vertical="top" textRotation="0" wrapText="1" indent="0" justifyLastLine="0" shrinkToFit="0" readingOrder="0"/>
    </dxf>
    <dxf>
      <font>
        <b val="0"/>
        <i val="0"/>
        <strike val="0"/>
        <outline val="0"/>
        <shadow val="0"/>
        <vertAlign val="baseline"/>
        <name val="游ゴシック"/>
        <family val="3"/>
        <charset val="128"/>
        <scheme val="minor"/>
      </font>
      <numFmt numFmtId="6" formatCode="#,##0;[Red]\-#,##0"/>
      <fill>
        <patternFill patternType="none">
          <fgColor indexed="64"/>
          <bgColor auto="1"/>
        </patternFill>
      </fill>
      <alignment vertical="top" textRotation="0" wrapText="1" indent="0" justifyLastLine="0" shrinkToFit="0" readingOrder="0"/>
    </dxf>
    <dxf>
      <font>
        <b val="0"/>
        <i val="0"/>
        <strike val="0"/>
        <outline val="0"/>
        <shadow val="0"/>
        <vertAlign val="baseline"/>
        <name val="游ゴシック"/>
        <family val="3"/>
        <charset val="128"/>
        <scheme val="minor"/>
      </font>
      <numFmt numFmtId="6" formatCode="#,##0;[Red]\-#,##0"/>
      <fill>
        <patternFill patternType="none">
          <fgColor indexed="64"/>
          <bgColor auto="1"/>
        </patternFill>
      </fill>
      <alignment vertical="top" textRotation="0" wrapText="1" indent="0" justifyLastLine="0" shrinkToFit="0" readingOrder="0"/>
    </dxf>
    <dxf>
      <font>
        <b val="0"/>
        <i val="0"/>
        <strike val="0"/>
        <outline val="0"/>
        <shadow val="0"/>
        <vertAlign val="baseline"/>
        <name val="游ゴシック"/>
        <family val="3"/>
        <charset val="128"/>
        <scheme val="minor"/>
      </font>
      <numFmt numFmtId="6" formatCode="#,##0;[Red]\-#,##0"/>
      <fill>
        <patternFill patternType="none">
          <fgColor indexed="64"/>
          <bgColor auto="1"/>
        </patternFill>
      </fill>
      <alignment vertical="top" textRotation="0" wrapText="1" indent="0" justifyLastLine="0" shrinkToFit="0" readingOrder="0"/>
    </dxf>
    <dxf>
      <font>
        <b val="0"/>
        <i val="0"/>
        <strike val="0"/>
        <condense val="0"/>
        <extend val="0"/>
        <outline val="0"/>
        <shadow val="0"/>
        <u val="none"/>
        <vertAlign val="baseline"/>
        <sz val="11"/>
        <color theme="1"/>
        <name val="游ゴシック"/>
        <family val="3"/>
        <charset val="128"/>
        <scheme val="minor"/>
      </font>
      <numFmt numFmtId="6" formatCode="#,##0;[Red]\-#,##0"/>
      <alignment horizontal="general" vertical="top" textRotation="0" wrapText="1" indent="0" justifyLastLine="0" shrinkToFit="0" readingOrder="0"/>
    </dxf>
    <dxf>
      <font>
        <b val="0"/>
        <i val="0"/>
        <strike val="0"/>
        <condense val="0"/>
        <extend val="0"/>
        <outline val="0"/>
        <shadow val="0"/>
        <u val="none"/>
        <vertAlign val="baseline"/>
        <sz val="11"/>
        <color theme="1"/>
        <name val="游ゴシック"/>
        <family val="3"/>
        <charset val="128"/>
        <scheme val="minor"/>
      </font>
      <numFmt numFmtId="6" formatCode="#,##0;[Red]\-#,##0"/>
      <alignment horizontal="general" vertical="top" textRotation="0" wrapText="1" indent="0" justifyLastLine="0" shrinkToFit="0" readingOrder="0"/>
    </dxf>
    <dxf>
      <font>
        <b val="0"/>
        <i val="0"/>
        <strike val="0"/>
        <condense val="0"/>
        <extend val="0"/>
        <outline val="0"/>
        <shadow val="0"/>
        <u val="none"/>
        <vertAlign val="baseline"/>
        <sz val="11"/>
        <color theme="1"/>
        <name val="游ゴシック"/>
        <family val="3"/>
        <charset val="128"/>
        <scheme val="minor"/>
      </font>
      <numFmt numFmtId="6" formatCode="#,##0;[Red]\-#,##0"/>
      <alignment horizontal="general" vertical="top" textRotation="0" wrapText="1" indent="0" justifyLastLine="0" shrinkToFit="0" readingOrder="0"/>
    </dxf>
    <dxf>
      <font>
        <b val="0"/>
        <i val="0"/>
        <strike val="0"/>
        <outline val="0"/>
        <shadow val="0"/>
        <vertAlign val="baseline"/>
        <name val="游ゴシック"/>
        <family val="3"/>
        <charset val="128"/>
        <scheme val="minor"/>
      </font>
      <numFmt numFmtId="6" formatCode="#,##0;[Red]\-#,##0"/>
      <fill>
        <patternFill patternType="none">
          <fgColor indexed="64"/>
          <bgColor auto="1"/>
        </patternFill>
      </fill>
      <alignment vertical="top" textRotation="0" wrapText="1" indent="0" justifyLastLine="0" shrinkToFit="0" readingOrder="0"/>
    </dxf>
    <dxf>
      <font>
        <b val="0"/>
        <i val="0"/>
        <strike val="0"/>
        <outline val="0"/>
        <shadow val="0"/>
        <vertAlign val="baseline"/>
        <name val="游ゴシック"/>
        <family val="3"/>
        <charset val="128"/>
        <scheme val="minor"/>
      </font>
      <numFmt numFmtId="6" formatCode="#,##0;[Red]\-#,##0"/>
      <fill>
        <patternFill patternType="none">
          <fgColor indexed="64"/>
          <bgColor auto="1"/>
        </patternFill>
      </fill>
      <alignment vertical="top" textRotation="0" wrapText="1" indent="0" justifyLastLine="0" shrinkToFit="0" readingOrder="0"/>
    </dxf>
    <dxf>
      <font>
        <b val="0"/>
        <i val="0"/>
        <strike val="0"/>
        <outline val="0"/>
        <shadow val="0"/>
        <vertAlign val="baseline"/>
        <name val="游ゴシック"/>
        <family val="3"/>
        <charset val="128"/>
        <scheme val="minor"/>
      </font>
      <numFmt numFmtId="6" formatCode="#,##0;[Red]\-#,##0"/>
      <fill>
        <patternFill patternType="none">
          <fgColor indexed="64"/>
          <bgColor auto="1"/>
        </patternFill>
      </fill>
      <alignment vertical="top" textRotation="0" wrapText="1" indent="0" justifyLastLine="0" shrinkToFit="0" readingOrder="0"/>
    </dxf>
    <dxf>
      <font>
        <b val="0"/>
        <i val="0"/>
        <strike val="0"/>
        <outline val="0"/>
        <shadow val="0"/>
        <vertAlign val="baseline"/>
        <name val="游ゴシック"/>
        <family val="3"/>
        <charset val="128"/>
        <scheme val="minor"/>
      </font>
      <numFmt numFmtId="6" formatCode="#,##0;[Red]\-#,##0"/>
      <fill>
        <patternFill patternType="none">
          <fgColor indexed="64"/>
          <bgColor auto="1"/>
        </patternFill>
      </fill>
      <alignment vertical="top" textRotation="0" wrapText="1" indent="0" justifyLastLine="0" shrinkToFit="0" readingOrder="0"/>
    </dxf>
    <dxf>
      <font>
        <b val="0"/>
        <i val="0"/>
        <strike val="0"/>
        <outline val="0"/>
        <shadow val="0"/>
        <vertAlign val="baseline"/>
        <name val="游ゴシック"/>
        <family val="3"/>
        <charset val="128"/>
        <scheme val="minor"/>
      </font>
      <numFmt numFmtId="6" formatCode="#,##0;[Red]\-#,##0"/>
      <fill>
        <patternFill patternType="none">
          <fgColor indexed="64"/>
          <bgColor auto="1"/>
        </patternFill>
      </fill>
      <alignment vertical="top" textRotation="0" wrapText="1" indent="0" justifyLastLine="0" shrinkToFit="0" readingOrder="0"/>
    </dxf>
    <dxf>
      <font>
        <b val="0"/>
        <i val="0"/>
        <strike val="0"/>
        <outline val="0"/>
        <shadow val="0"/>
        <vertAlign val="baseline"/>
        <name val="游ゴシック"/>
        <family val="3"/>
        <charset val="128"/>
        <scheme val="minor"/>
      </font>
      <numFmt numFmtId="6" formatCode="#,##0;[Red]\-#,##0"/>
      <fill>
        <patternFill patternType="none">
          <fgColor indexed="64"/>
          <bgColor auto="1"/>
        </patternFill>
      </fill>
      <alignment vertical="top" textRotation="0" wrapText="1" indent="0" justifyLastLine="0" shrinkToFit="0" readingOrder="0"/>
    </dxf>
    <dxf>
      <font>
        <b val="0"/>
        <i val="0"/>
        <strike val="0"/>
        <outline val="0"/>
        <shadow val="0"/>
        <vertAlign val="baseline"/>
        <name val="游ゴシック"/>
        <family val="3"/>
        <charset val="128"/>
        <scheme val="minor"/>
      </font>
      <numFmt numFmtId="6" formatCode="#,##0;[Red]\-#,##0"/>
      <fill>
        <patternFill patternType="none">
          <fgColor indexed="64"/>
          <bgColor auto="1"/>
        </patternFill>
      </fill>
      <alignment vertical="top" textRotation="0" wrapText="1" indent="0" justifyLastLine="0" shrinkToFit="0" readingOrder="0"/>
    </dxf>
    <dxf>
      <font>
        <b val="0"/>
        <i val="0"/>
        <strike val="0"/>
        <outline val="0"/>
        <shadow val="0"/>
        <vertAlign val="baseline"/>
        <name val="游ゴシック"/>
        <family val="3"/>
        <charset val="128"/>
        <scheme val="minor"/>
      </font>
      <numFmt numFmtId="6" formatCode="#,##0;[Red]\-#,##0"/>
      <fill>
        <patternFill patternType="none">
          <fgColor indexed="64"/>
          <bgColor auto="1"/>
        </patternFill>
      </fill>
      <alignment vertical="top" textRotation="0" wrapText="1" indent="0" justifyLastLine="0" shrinkToFit="0" readingOrder="0"/>
    </dxf>
    <dxf>
      <font>
        <b val="0"/>
        <i val="0"/>
        <strike val="0"/>
        <outline val="0"/>
        <shadow val="0"/>
        <vertAlign val="baseline"/>
        <name val="游ゴシック"/>
        <family val="3"/>
        <charset val="128"/>
        <scheme val="minor"/>
      </font>
      <numFmt numFmtId="6" formatCode="#,##0;[Red]\-#,##0"/>
      <fill>
        <patternFill patternType="none">
          <fgColor indexed="64"/>
          <bgColor auto="1"/>
        </patternFill>
      </fill>
      <alignment vertical="top" textRotation="0" wrapText="1" indent="0" justifyLastLine="0" shrinkToFit="0" readingOrder="0"/>
    </dxf>
    <dxf>
      <font>
        <b val="0"/>
        <i val="0"/>
        <strike val="0"/>
        <outline val="0"/>
        <shadow val="0"/>
        <vertAlign val="baseline"/>
        <name val="游ゴシック"/>
        <family val="3"/>
        <charset val="128"/>
        <scheme val="minor"/>
      </font>
      <numFmt numFmtId="6" formatCode="#,##0;[Red]\-#,##0"/>
      <fill>
        <patternFill patternType="none">
          <fgColor indexed="64"/>
          <bgColor auto="1"/>
        </patternFill>
      </fill>
      <alignment vertical="top" textRotation="0" wrapText="1" indent="0" justifyLastLine="0" shrinkToFit="0" readingOrder="0"/>
    </dxf>
    <dxf>
      <font>
        <b val="0"/>
        <i val="0"/>
        <strike val="0"/>
        <outline val="0"/>
        <shadow val="0"/>
        <vertAlign val="baseline"/>
        <name val="游ゴシック"/>
        <family val="3"/>
        <charset val="128"/>
        <scheme val="minor"/>
      </font>
      <numFmt numFmtId="6" formatCode="#,##0;[Red]\-#,##0"/>
      <fill>
        <patternFill patternType="none">
          <fgColor indexed="64"/>
          <bgColor auto="1"/>
        </patternFill>
      </fill>
      <alignment vertical="top" textRotation="0" wrapText="1" indent="0" justifyLastLine="0" shrinkToFit="0" readingOrder="0"/>
    </dxf>
    <dxf>
      <font>
        <b val="0"/>
        <i val="0"/>
        <strike val="0"/>
        <outline val="0"/>
        <shadow val="0"/>
        <vertAlign val="baseline"/>
        <name val="游ゴシック"/>
        <family val="3"/>
        <charset val="128"/>
        <scheme val="minor"/>
      </font>
      <numFmt numFmtId="6" formatCode="#,##0;[Red]\-#,##0"/>
      <fill>
        <patternFill patternType="none">
          <fgColor indexed="64"/>
          <bgColor auto="1"/>
        </patternFill>
      </fill>
      <alignment vertical="top" textRotation="0" wrapText="1" indent="0" justifyLastLine="0" shrinkToFit="0" readingOrder="0"/>
    </dxf>
    <dxf>
      <font>
        <b val="0"/>
        <i val="0"/>
        <strike val="0"/>
        <outline val="0"/>
        <shadow val="0"/>
        <vertAlign val="baseline"/>
        <name val="游ゴシック"/>
        <family val="3"/>
        <charset val="128"/>
        <scheme val="minor"/>
      </font>
      <numFmt numFmtId="6" formatCode="#,##0;[Red]\-#,##0"/>
      <fill>
        <patternFill patternType="none">
          <fgColor indexed="64"/>
          <bgColor auto="1"/>
        </patternFill>
      </fill>
      <alignment vertical="top" textRotation="0" wrapText="1" indent="0" justifyLastLine="0" shrinkToFit="0" readingOrder="0"/>
    </dxf>
    <dxf>
      <font>
        <b val="0"/>
        <i val="0"/>
        <strike val="0"/>
        <outline val="0"/>
        <shadow val="0"/>
        <vertAlign val="baseline"/>
        <name val="游ゴシック"/>
        <family val="3"/>
        <charset val="128"/>
        <scheme val="minor"/>
      </font>
      <numFmt numFmtId="6" formatCode="#,##0;[Red]\-#,##0"/>
      <fill>
        <patternFill patternType="none">
          <fgColor indexed="64"/>
          <bgColor auto="1"/>
        </patternFill>
      </fill>
      <alignment vertical="top" textRotation="0" wrapText="1" indent="0" justifyLastLine="0" shrinkToFit="0" readingOrder="0"/>
    </dxf>
    <dxf>
      <font>
        <b val="0"/>
        <i val="0"/>
        <strike val="0"/>
        <outline val="0"/>
        <shadow val="0"/>
        <vertAlign val="baseline"/>
        <name val="游ゴシック"/>
        <family val="3"/>
        <charset val="128"/>
        <scheme val="minor"/>
      </font>
      <fill>
        <patternFill patternType="none">
          <fgColor indexed="64"/>
          <bgColor auto="1"/>
        </patternFill>
      </fill>
      <alignment vertical="top" textRotation="0" wrapText="1" indent="0" justifyLastLine="0" shrinkToFit="0" readingOrder="0"/>
    </dxf>
    <dxf>
      <font>
        <b val="0"/>
        <i val="0"/>
        <strike val="0"/>
        <outline val="0"/>
        <shadow val="0"/>
        <vertAlign val="baseline"/>
        <name val="游ゴシック"/>
        <family val="3"/>
        <charset val="128"/>
        <scheme val="minor"/>
      </font>
      <fill>
        <patternFill patternType="none">
          <fgColor indexed="64"/>
          <bgColor auto="1"/>
        </patternFill>
      </fill>
      <alignment vertical="top" textRotation="0" wrapText="1" indent="0" justifyLastLine="0" shrinkToFit="0" readingOrder="0"/>
    </dxf>
    <dxf>
      <font>
        <b val="0"/>
        <i val="0"/>
        <strike val="0"/>
        <outline val="0"/>
        <shadow val="0"/>
        <vertAlign val="baseline"/>
        <name val="游ゴシック"/>
        <family val="3"/>
        <charset val="128"/>
        <scheme val="minor"/>
      </font>
      <numFmt numFmtId="0" formatCode="General"/>
      <fill>
        <patternFill patternType="none">
          <fgColor indexed="64"/>
          <bgColor auto="1"/>
        </patternFill>
      </fill>
      <alignment vertical="top" textRotation="0" wrapText="1" indent="0" justifyLastLine="0" shrinkToFit="0" readingOrder="0"/>
    </dxf>
    <dxf>
      <font>
        <b val="0"/>
        <i val="0"/>
        <strike val="0"/>
        <outline val="0"/>
        <shadow val="0"/>
        <vertAlign val="baseline"/>
        <name val="游ゴシック"/>
        <family val="3"/>
        <charset val="128"/>
        <scheme val="minor"/>
      </font>
      <numFmt numFmtId="6" formatCode="#,##0;[Red]\-#,##0"/>
      <fill>
        <patternFill patternType="none">
          <fgColor indexed="64"/>
          <bgColor auto="1"/>
        </patternFill>
      </fill>
      <alignment vertical="top" textRotation="0" wrapText="1" indent="0" justifyLastLine="0" shrinkToFit="0" readingOrder="0"/>
    </dxf>
    <dxf>
      <font>
        <b val="0"/>
        <i val="0"/>
        <strike val="0"/>
        <outline val="0"/>
        <shadow val="0"/>
        <vertAlign val="baseline"/>
        <name val="游ゴシック"/>
        <family val="3"/>
        <charset val="128"/>
        <scheme val="minor"/>
      </font>
      <numFmt numFmtId="6" formatCode="#,##0;[Red]\-#,##0"/>
      <fill>
        <patternFill patternType="none">
          <fgColor indexed="64"/>
          <bgColor auto="1"/>
        </patternFill>
      </fill>
      <alignment vertical="top" textRotation="0" wrapText="1" indent="0" justifyLastLine="0" shrinkToFit="0" readingOrder="0"/>
    </dxf>
    <dxf>
      <font>
        <b val="0"/>
        <i val="0"/>
        <strike val="0"/>
        <condense val="0"/>
        <extend val="0"/>
        <outline val="0"/>
        <shadow val="0"/>
        <u val="none"/>
        <vertAlign val="baseline"/>
        <sz val="11"/>
        <color theme="1"/>
        <name val="游ゴシック"/>
        <family val="3"/>
        <charset val="128"/>
        <scheme val="minor"/>
      </font>
      <numFmt numFmtId="0" formatCode="General"/>
      <fill>
        <patternFill patternType="none">
          <fgColor indexed="64"/>
          <bgColor auto="1"/>
        </patternFill>
      </fill>
      <alignment vertical="top" textRotation="0" wrapText="1" indent="0" justifyLastLine="0" shrinkToFit="0" readingOrder="0"/>
    </dxf>
    <dxf>
      <font>
        <b val="0"/>
        <i val="0"/>
        <strike val="0"/>
        <outline val="0"/>
        <shadow val="0"/>
        <vertAlign val="baseline"/>
        <name val="游ゴシック"/>
        <family val="3"/>
        <charset val="128"/>
        <scheme val="minor"/>
      </font>
      <numFmt numFmtId="0" formatCode="General"/>
      <fill>
        <patternFill patternType="none">
          <fgColor indexed="64"/>
          <bgColor auto="1"/>
        </patternFill>
      </fill>
      <alignment vertical="top" textRotation="0" wrapText="1" indent="0" justifyLastLine="0" shrinkToFit="0" readingOrder="0"/>
    </dxf>
    <dxf>
      <font>
        <b val="0"/>
        <i val="0"/>
        <strike val="0"/>
        <outline val="0"/>
        <shadow val="0"/>
        <vertAlign val="baseline"/>
        <name val="游ゴシック"/>
        <family val="3"/>
        <charset val="128"/>
        <scheme val="minor"/>
      </font>
      <numFmt numFmtId="0" formatCode="General"/>
      <fill>
        <patternFill patternType="none">
          <fgColor indexed="64"/>
          <bgColor auto="1"/>
        </patternFill>
      </fill>
      <alignment horizontal="center" vertical="top" textRotation="0" wrapText="1" indent="0" justifyLastLine="0" shrinkToFit="0" readingOrder="0"/>
    </dxf>
    <dxf>
      <font>
        <b val="0"/>
        <i val="0"/>
        <strike val="0"/>
        <outline val="0"/>
        <shadow val="0"/>
        <vertAlign val="baseline"/>
        <name val="游ゴシック"/>
        <family val="3"/>
        <charset val="128"/>
        <scheme val="minor"/>
      </font>
      <numFmt numFmtId="0" formatCode="General"/>
      <fill>
        <patternFill patternType="none">
          <fgColor indexed="64"/>
          <bgColor auto="1"/>
        </patternFill>
      </fill>
      <alignment horizontal="center" vertical="top" textRotation="0" wrapText="1" indent="0" justifyLastLine="0" shrinkToFit="0" readingOrder="0"/>
    </dxf>
    <dxf>
      <font>
        <b val="0"/>
        <i val="0"/>
        <strike val="0"/>
        <outline val="0"/>
        <shadow val="0"/>
        <vertAlign val="baseline"/>
        <name val="游ゴシック"/>
        <family val="3"/>
        <charset val="128"/>
        <scheme val="minor"/>
      </font>
      <numFmt numFmtId="0" formatCode="General"/>
      <fill>
        <patternFill patternType="none">
          <fgColor indexed="64"/>
          <bgColor auto="1"/>
        </patternFill>
      </fill>
      <alignment vertical="top" textRotation="0" wrapText="1" indent="0" justifyLastLine="0" shrinkToFit="0" readingOrder="0"/>
    </dxf>
    <dxf>
      <font>
        <b val="0"/>
        <i val="0"/>
        <strike val="0"/>
        <outline val="0"/>
        <shadow val="0"/>
        <vertAlign val="baseline"/>
        <name val="游ゴシック"/>
        <family val="3"/>
        <charset val="128"/>
        <scheme val="minor"/>
      </font>
      <numFmt numFmtId="179" formatCode="#,##0_);[Red]\(#,##0\)"/>
      <fill>
        <patternFill patternType="none">
          <fgColor indexed="64"/>
          <bgColor auto="1"/>
        </patternFill>
      </fill>
      <alignment vertical="top" textRotation="0" wrapText="1" indent="0" justifyLastLine="0" shrinkToFit="0" readingOrder="0"/>
    </dxf>
    <dxf>
      <font>
        <b val="0"/>
        <i val="0"/>
        <strike val="0"/>
        <outline val="0"/>
        <shadow val="0"/>
        <vertAlign val="baseline"/>
        <name val="游ゴシック"/>
        <family val="3"/>
        <charset val="128"/>
        <scheme val="minor"/>
      </font>
      <numFmt numFmtId="0" formatCode="General"/>
      <fill>
        <patternFill patternType="none">
          <fgColor indexed="64"/>
          <bgColor auto="1"/>
        </patternFill>
      </fill>
      <alignment vertical="top" textRotation="0" wrapText="1" indent="0" justifyLastLine="0" shrinkToFit="0" readingOrder="0"/>
    </dxf>
    <dxf>
      <font>
        <b val="0"/>
        <i val="0"/>
        <strike val="0"/>
        <outline val="0"/>
        <shadow val="0"/>
        <vertAlign val="baseline"/>
        <name val="游ゴシック"/>
        <family val="3"/>
        <charset val="128"/>
        <scheme val="minor"/>
      </font>
      <numFmt numFmtId="0" formatCode="General"/>
      <fill>
        <patternFill patternType="none">
          <fgColor indexed="64"/>
          <bgColor auto="1"/>
        </patternFill>
      </fill>
      <alignment vertical="top" textRotation="0" wrapText="1" indent="0" justifyLastLine="0" shrinkToFit="0" readingOrder="0"/>
    </dxf>
    <dxf>
      <font>
        <b val="0"/>
        <i val="0"/>
        <strike val="0"/>
        <outline val="0"/>
        <shadow val="0"/>
        <vertAlign val="baseline"/>
        <name val="游ゴシック"/>
        <family val="3"/>
        <charset val="128"/>
        <scheme val="minor"/>
      </font>
      <numFmt numFmtId="177" formatCode="yyyy/m/d;@"/>
      <fill>
        <patternFill patternType="none">
          <fgColor indexed="64"/>
          <bgColor auto="1"/>
        </patternFill>
      </fill>
      <alignment vertical="top" textRotation="0" wrapText="1" indent="0" justifyLastLine="0" shrinkToFit="0" readingOrder="0"/>
    </dxf>
    <dxf>
      <font>
        <b val="0"/>
        <i val="0"/>
        <strike val="0"/>
        <outline val="0"/>
        <shadow val="0"/>
        <vertAlign val="baseline"/>
        <name val="游ゴシック"/>
        <family val="3"/>
        <charset val="128"/>
        <scheme val="minor"/>
      </font>
      <numFmt numFmtId="180" formatCode="yyyy&quot;年&quot;m&quot;月&quot;;@"/>
      <fill>
        <patternFill patternType="none">
          <fgColor indexed="64"/>
          <bgColor auto="1"/>
        </patternFill>
      </fill>
      <alignment horizontal="general" vertical="top" textRotation="0" wrapText="1" indent="0" justifyLastLine="0" shrinkToFit="0" readingOrder="0"/>
    </dxf>
    <dxf>
      <font>
        <b val="0"/>
        <i val="0"/>
        <strike val="0"/>
        <outline val="0"/>
        <shadow val="0"/>
        <vertAlign val="baseline"/>
        <name val="游ゴシック"/>
        <family val="3"/>
        <charset val="128"/>
        <scheme val="minor"/>
      </font>
      <numFmt numFmtId="178" formatCode="0_);[Red]\(0\)"/>
      <fill>
        <patternFill patternType="none">
          <fgColor indexed="64"/>
          <bgColor auto="1"/>
        </patternFill>
      </fill>
      <alignment vertical="top" textRotation="0" wrapText="1" indent="0" justifyLastLine="0" shrinkToFit="0" readingOrder="0"/>
    </dxf>
    <dxf>
      <font>
        <b val="0"/>
        <i val="0"/>
        <strike val="0"/>
        <outline val="0"/>
        <shadow val="0"/>
        <vertAlign val="baseline"/>
        <name val="游ゴシック"/>
        <family val="3"/>
        <charset val="128"/>
        <scheme val="minor"/>
      </font>
      <numFmt numFmtId="177" formatCode="yyyy/m/d;@"/>
      <fill>
        <patternFill patternType="none">
          <fgColor indexed="64"/>
          <bgColor auto="1"/>
        </patternFill>
      </fill>
      <alignment vertical="top" textRotation="0" wrapText="1" indent="0" justifyLastLine="0" shrinkToFit="0" readingOrder="0"/>
    </dxf>
    <dxf>
      <font>
        <b val="0"/>
        <i val="0"/>
        <strike val="0"/>
        <outline val="0"/>
        <shadow val="0"/>
        <vertAlign val="baseline"/>
        <name val="游ゴシック"/>
        <family val="3"/>
        <charset val="128"/>
        <scheme val="minor"/>
      </font>
      <numFmt numFmtId="177" formatCode="yyyy/m/d;@"/>
      <fill>
        <patternFill patternType="none">
          <fgColor indexed="64"/>
          <bgColor auto="1"/>
        </patternFill>
      </fill>
      <alignment vertical="top" textRotation="0" wrapText="1" indent="0" justifyLastLine="0" shrinkToFit="0" readingOrder="0"/>
    </dxf>
    <dxf>
      <font>
        <b val="0"/>
        <i val="0"/>
        <strike val="0"/>
        <outline val="0"/>
        <shadow val="0"/>
        <vertAlign val="baseline"/>
        <name val="游ゴシック"/>
        <family val="3"/>
        <charset val="128"/>
        <scheme val="minor"/>
      </font>
      <numFmt numFmtId="177" formatCode="yyyy/m/d;@"/>
      <fill>
        <patternFill patternType="none">
          <fgColor indexed="64"/>
          <bgColor auto="1"/>
        </patternFill>
      </fill>
      <alignment vertical="top" textRotation="0" wrapText="1" indent="0" justifyLastLine="0" shrinkToFit="0" readingOrder="0"/>
    </dxf>
    <dxf>
      <font>
        <b val="0"/>
        <i val="0"/>
        <strike val="0"/>
        <outline val="0"/>
        <shadow val="0"/>
        <vertAlign val="baseline"/>
        <name val="游ゴシック"/>
        <family val="3"/>
        <charset val="128"/>
        <scheme val="minor"/>
      </font>
      <numFmt numFmtId="177" formatCode="yyyy/m/d;@"/>
      <fill>
        <patternFill patternType="none">
          <fgColor indexed="64"/>
          <bgColor auto="1"/>
        </patternFill>
      </fill>
      <alignment vertical="top" textRotation="0" wrapText="1" indent="0" justifyLastLine="0" shrinkToFit="0" readingOrder="0"/>
    </dxf>
    <dxf>
      <font>
        <b val="0"/>
        <i val="0"/>
        <strike val="0"/>
        <outline val="0"/>
        <shadow val="0"/>
        <vertAlign val="baseline"/>
        <name val="游ゴシック"/>
        <family val="3"/>
        <charset val="128"/>
        <scheme val="minor"/>
      </font>
      <numFmt numFmtId="0" formatCode="General"/>
      <fill>
        <patternFill patternType="none">
          <fgColor indexed="64"/>
          <bgColor auto="1"/>
        </patternFill>
      </fill>
      <alignment horizontal="general" vertical="top" textRotation="0" wrapText="1" indent="0" justifyLastLine="0" shrinkToFit="0" readingOrder="0"/>
    </dxf>
    <dxf>
      <font>
        <b val="0"/>
        <i val="0"/>
        <strike val="0"/>
        <outline val="0"/>
        <shadow val="0"/>
        <vertAlign val="baseline"/>
        <name val="游ゴシック"/>
        <family val="3"/>
        <charset val="128"/>
        <scheme val="minor"/>
      </font>
      <numFmt numFmtId="0" formatCode="General"/>
      <fill>
        <patternFill patternType="none">
          <fgColor indexed="64"/>
          <bgColor auto="1"/>
        </patternFill>
      </fill>
      <alignment horizontal="general" vertical="top" textRotation="0" wrapText="1" indent="0" justifyLastLine="0" shrinkToFit="0" readingOrder="0"/>
    </dxf>
    <dxf>
      <font>
        <b val="0"/>
        <i val="0"/>
        <strike val="0"/>
        <outline val="0"/>
        <shadow val="0"/>
        <vertAlign val="baseline"/>
        <name val="游ゴシック"/>
        <family val="3"/>
        <charset val="128"/>
        <scheme val="minor"/>
      </font>
      <numFmt numFmtId="0" formatCode="General"/>
      <fill>
        <patternFill patternType="none">
          <fgColor indexed="64"/>
          <bgColor auto="1"/>
        </patternFill>
      </fill>
      <alignment vertical="top" textRotation="0" wrapText="1" indent="0" justifyLastLine="0" shrinkToFit="0" readingOrder="0"/>
    </dxf>
    <dxf>
      <font>
        <b val="0"/>
        <i val="0"/>
        <strike val="0"/>
        <outline val="0"/>
        <shadow val="0"/>
        <vertAlign val="baseline"/>
        <name val="游ゴシック"/>
        <family val="3"/>
        <charset val="128"/>
        <scheme val="minor"/>
      </font>
      <numFmt numFmtId="0" formatCode="General"/>
      <fill>
        <patternFill patternType="none">
          <fgColor indexed="64"/>
          <bgColor auto="1"/>
        </patternFill>
      </fill>
      <alignment vertical="top" textRotation="0" wrapText="1" indent="0" justifyLastLine="0" shrinkToFit="0" readingOrder="0"/>
    </dxf>
    <dxf>
      <font>
        <b val="0"/>
        <i val="0"/>
        <strike val="0"/>
        <outline val="0"/>
        <shadow val="0"/>
        <vertAlign val="baseline"/>
        <name val="游ゴシック"/>
        <family val="3"/>
        <charset val="128"/>
        <scheme val="minor"/>
      </font>
      <numFmt numFmtId="0" formatCode="General"/>
      <fill>
        <patternFill patternType="none">
          <fgColor indexed="64"/>
          <bgColor auto="1"/>
        </patternFill>
      </fill>
      <alignment vertical="top" textRotation="0" wrapText="1" indent="0" justifyLastLine="0" shrinkToFit="0" readingOrder="0"/>
    </dxf>
    <dxf>
      <font>
        <b val="0"/>
        <i val="0"/>
        <strike val="0"/>
        <outline val="0"/>
        <shadow val="0"/>
        <vertAlign val="baseline"/>
        <name val="游ゴシック"/>
        <family val="3"/>
        <charset val="128"/>
        <scheme val="minor"/>
      </font>
      <numFmt numFmtId="0" formatCode="General"/>
      <fill>
        <patternFill patternType="none">
          <fgColor indexed="64"/>
          <bgColor auto="1"/>
        </patternFill>
      </fill>
      <alignment vertical="top" textRotation="0" wrapText="1" indent="0" justifyLastLine="0" shrinkToFit="0" readingOrder="0"/>
    </dxf>
    <dxf>
      <font>
        <b val="0"/>
        <i val="0"/>
        <strike val="0"/>
        <outline val="0"/>
        <shadow val="0"/>
        <vertAlign val="baseline"/>
        <name val="游ゴシック"/>
        <family val="3"/>
        <charset val="128"/>
        <scheme val="minor"/>
      </font>
      <numFmt numFmtId="0" formatCode="General"/>
      <fill>
        <patternFill patternType="none">
          <fgColor indexed="64"/>
          <bgColor auto="1"/>
        </patternFill>
      </fill>
      <alignment vertical="top" textRotation="0" wrapText="1" indent="0" justifyLastLine="0" shrinkToFit="0" readingOrder="0"/>
    </dxf>
    <dxf>
      <font>
        <b val="0"/>
        <i val="0"/>
        <strike val="0"/>
        <outline val="0"/>
        <shadow val="0"/>
        <vertAlign val="baseline"/>
        <name val="游ゴシック"/>
        <family val="3"/>
        <charset val="128"/>
        <scheme val="minor"/>
      </font>
      <numFmt numFmtId="0" formatCode="General"/>
      <fill>
        <patternFill patternType="none">
          <fgColor indexed="64"/>
          <bgColor auto="1"/>
        </patternFill>
      </fill>
      <alignment vertical="top" textRotation="0" wrapText="1" indent="0" justifyLastLine="0" shrinkToFit="0" readingOrder="0"/>
    </dxf>
    <dxf>
      <font>
        <b val="0"/>
        <i val="0"/>
        <strike val="0"/>
        <outline val="0"/>
        <shadow val="0"/>
        <vertAlign val="baseline"/>
        <name val="游ゴシック"/>
        <family val="3"/>
        <charset val="128"/>
        <scheme val="minor"/>
      </font>
      <numFmt numFmtId="0" formatCode="General"/>
      <fill>
        <patternFill patternType="none">
          <fgColor indexed="64"/>
          <bgColor auto="1"/>
        </patternFill>
      </fill>
      <alignment vertical="top" textRotation="0" wrapText="1" indent="0" justifyLastLine="0" shrinkToFit="0" readingOrder="0"/>
    </dxf>
    <dxf>
      <font>
        <b val="0"/>
        <i val="0"/>
        <strike val="0"/>
        <outline val="0"/>
        <shadow val="0"/>
        <vertAlign val="baseline"/>
        <name val="游ゴシック"/>
        <family val="3"/>
        <charset val="128"/>
        <scheme val="minor"/>
      </font>
      <numFmt numFmtId="0" formatCode="General"/>
      <fill>
        <patternFill patternType="none">
          <fgColor indexed="64"/>
          <bgColor auto="1"/>
        </patternFill>
      </fill>
      <alignment vertical="top" textRotation="0" wrapText="1" indent="0" justifyLastLine="0" shrinkToFit="0" readingOrder="0"/>
    </dxf>
    <dxf>
      <font>
        <b val="0"/>
        <i val="0"/>
        <strike val="0"/>
        <outline val="0"/>
        <shadow val="0"/>
        <vertAlign val="baseline"/>
        <name val="游ゴシック"/>
        <family val="3"/>
        <charset val="128"/>
        <scheme val="minor"/>
      </font>
      <numFmt numFmtId="0" formatCode="General"/>
      <fill>
        <patternFill patternType="none">
          <fgColor indexed="64"/>
          <bgColor auto="1"/>
        </patternFill>
      </fill>
      <alignment vertical="top" textRotation="0" wrapText="1" indent="0" justifyLastLine="0" shrinkToFit="0" readingOrder="0"/>
    </dxf>
    <dxf>
      <font>
        <b val="0"/>
        <i val="0"/>
        <strike val="0"/>
        <outline val="0"/>
        <shadow val="0"/>
        <vertAlign val="baseline"/>
        <name val="游ゴシック"/>
        <family val="3"/>
        <charset val="128"/>
        <scheme val="minor"/>
      </font>
      <numFmt numFmtId="0" formatCode="General"/>
      <fill>
        <patternFill patternType="none">
          <fgColor indexed="64"/>
          <bgColor auto="1"/>
        </patternFill>
      </fill>
      <alignment vertical="top" textRotation="0" wrapText="1" indent="0" justifyLastLine="0" shrinkToFit="0" readingOrder="0"/>
    </dxf>
    <dxf>
      <font>
        <b val="0"/>
        <i val="0"/>
        <strike val="0"/>
        <outline val="0"/>
        <shadow val="0"/>
        <vertAlign val="baseline"/>
        <name val="游ゴシック"/>
        <family val="3"/>
        <charset val="128"/>
        <scheme val="minor"/>
      </font>
      <numFmt numFmtId="0" formatCode="General"/>
      <fill>
        <patternFill patternType="none">
          <fgColor indexed="64"/>
          <bgColor auto="1"/>
        </patternFill>
      </fill>
      <alignment vertical="top" textRotation="0" wrapText="1" indent="0" justifyLastLine="0" shrinkToFit="0" readingOrder="0"/>
    </dxf>
    <dxf>
      <font>
        <b val="0"/>
        <i val="0"/>
        <strike val="0"/>
        <outline val="0"/>
        <shadow val="0"/>
        <vertAlign val="baseline"/>
        <name val="游ゴシック"/>
        <family val="3"/>
        <charset val="128"/>
        <scheme val="minor"/>
      </font>
      <numFmt numFmtId="19" formatCode="yyyy/m/d"/>
      <fill>
        <patternFill patternType="none">
          <fgColor indexed="64"/>
          <bgColor auto="1"/>
        </patternFill>
      </fill>
      <alignment vertical="top" textRotation="0" wrapText="1" indent="0" justifyLastLine="0" shrinkToFit="0" readingOrder="0"/>
    </dxf>
    <dxf>
      <font>
        <b val="0"/>
        <i val="0"/>
        <strike val="0"/>
        <outline val="0"/>
        <shadow val="0"/>
        <vertAlign val="baseline"/>
        <name val="游ゴシック"/>
        <family val="3"/>
        <charset val="128"/>
        <scheme val="minor"/>
      </font>
      <numFmt numFmtId="19" formatCode="yyyy/m/d"/>
      <fill>
        <patternFill patternType="none">
          <fgColor indexed="64"/>
          <bgColor auto="1"/>
        </patternFill>
      </fill>
      <alignment vertical="top" textRotation="0" wrapText="1" indent="0" justifyLastLine="0" shrinkToFit="0" readingOrder="0"/>
    </dxf>
    <dxf>
      <font>
        <b val="0"/>
        <i val="0"/>
        <strike val="0"/>
        <outline val="0"/>
        <shadow val="0"/>
        <vertAlign val="baseline"/>
        <name val="游ゴシック"/>
        <family val="3"/>
        <charset val="128"/>
        <scheme val="minor"/>
      </font>
      <numFmt numFmtId="0" formatCode="General"/>
      <fill>
        <patternFill patternType="none">
          <fgColor indexed="64"/>
          <bgColor auto="1"/>
        </patternFill>
      </fill>
      <alignment vertical="top" textRotation="0" wrapText="1" indent="0" justifyLastLine="0" shrinkToFit="0" readingOrder="0"/>
    </dxf>
    <dxf>
      <font>
        <b val="0"/>
        <i val="0"/>
        <strike val="0"/>
        <outline val="0"/>
        <shadow val="0"/>
        <vertAlign val="baseline"/>
        <name val="游ゴシック"/>
        <family val="3"/>
        <charset val="128"/>
        <scheme val="minor"/>
      </font>
      <numFmt numFmtId="0" formatCode="General"/>
      <fill>
        <patternFill patternType="none">
          <fgColor indexed="64"/>
          <bgColor auto="1"/>
        </patternFill>
      </fill>
      <alignment vertical="top" textRotation="0" wrapText="1" indent="0" justifyLastLine="0" shrinkToFit="0" readingOrder="0"/>
    </dxf>
    <dxf>
      <font>
        <b val="0"/>
        <i val="0"/>
        <strike val="0"/>
        <outline val="0"/>
        <shadow val="0"/>
        <vertAlign val="baseline"/>
        <name val="游ゴシック"/>
        <family val="3"/>
        <charset val="128"/>
        <scheme val="minor"/>
      </font>
      <numFmt numFmtId="0" formatCode="General"/>
      <fill>
        <patternFill patternType="none">
          <fgColor indexed="64"/>
          <bgColor auto="1"/>
        </patternFill>
      </fill>
      <alignment vertical="top" textRotation="0" wrapText="1" indent="0" justifyLastLine="0" shrinkToFit="0" readingOrder="0"/>
    </dxf>
    <dxf>
      <font>
        <b val="0"/>
        <i val="0"/>
        <strike val="0"/>
        <outline val="0"/>
        <shadow val="0"/>
        <vertAlign val="baseline"/>
        <name val="游ゴシック"/>
        <family val="3"/>
        <charset val="128"/>
        <scheme val="minor"/>
      </font>
      <fill>
        <patternFill patternType="none">
          <fgColor indexed="64"/>
          <bgColor auto="1"/>
        </patternFill>
      </fill>
      <alignment vertical="top" textRotation="0" wrapText="1" indent="0" justifyLastLine="0" shrinkToFit="0" readingOrder="0"/>
    </dxf>
    <dxf>
      <font>
        <b val="0"/>
        <i val="0"/>
        <strike val="0"/>
        <outline val="0"/>
        <shadow val="0"/>
        <vertAlign val="baseline"/>
        <name val="游ゴシック"/>
        <family val="3"/>
        <charset val="128"/>
        <scheme val="minor"/>
      </font>
      <numFmt numFmtId="0" formatCode="General"/>
      <fill>
        <patternFill patternType="none">
          <fgColor indexed="64"/>
          <bgColor auto="1"/>
        </patternFill>
      </fill>
      <alignment vertical="top" textRotation="0" wrapText="1" indent="0" justifyLastLine="0" shrinkToFit="0" readingOrder="0"/>
    </dxf>
    <dxf>
      <font>
        <b val="0"/>
        <i val="0"/>
        <strike val="0"/>
        <condense val="0"/>
        <extend val="0"/>
        <outline val="0"/>
        <shadow val="0"/>
        <u val="none"/>
        <vertAlign val="baseline"/>
        <sz val="9"/>
        <color theme="0"/>
        <name val="游ゴシック"/>
        <family val="3"/>
        <charset val="128"/>
        <scheme val="minor"/>
      </font>
      <numFmt numFmtId="0" formatCode="General"/>
      <fill>
        <patternFill patternType="none">
          <fgColor indexed="64"/>
          <bgColor auto="1"/>
        </patternFill>
      </fill>
      <alignment horizontal="left" vertical="top"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22/11/relationships/FeaturePropertyBag" Target="featurePropertyBag/featurePropertyBag.xml"/><Relationship Id="rId4" Type="http://schemas.openxmlformats.org/officeDocument/2006/relationships/worksheet" Target="worksheets/sheet4.xml"/><Relationship Id="rId9" Type="http://schemas.openxmlformats.org/officeDocument/2006/relationships/sheetMetadata" Target="metadata.xml"/></Relationships>
</file>

<file path=xl/ctrlProps/ctrlProp1.xml><?xml version="1.0" encoding="utf-8"?>
<formControlPr xmlns="http://schemas.microsoft.com/office/spreadsheetml/2009/9/main" objectType="CheckBox" fmlaLink="A76" lockText="1" noThreeD="1"/>
</file>

<file path=xl/ctrlProps/ctrlProp10.xml><?xml version="1.0" encoding="utf-8"?>
<formControlPr xmlns="http://schemas.microsoft.com/office/spreadsheetml/2009/9/main" objectType="Radio" checked="Checked" firstButton="1" fmlaLink="AR26" lockText="1"/>
</file>

<file path=xl/ctrlProps/ctrlProp11.xml><?xml version="1.0" encoding="utf-8"?>
<formControlPr xmlns="http://schemas.microsoft.com/office/spreadsheetml/2009/9/main" objectType="Radio" lockText="1"/>
</file>

<file path=xl/ctrlProps/ctrlProp12.xml><?xml version="1.0" encoding="utf-8"?>
<formControlPr xmlns="http://schemas.microsoft.com/office/spreadsheetml/2009/9/main" objectType="GBox" noThreeD="1"/>
</file>

<file path=xl/ctrlProps/ctrlProp13.xml><?xml version="1.0" encoding="utf-8"?>
<formControlPr xmlns="http://schemas.microsoft.com/office/spreadsheetml/2009/9/main" objectType="GBox" noThreeD="1"/>
</file>

<file path=xl/ctrlProps/ctrlProp14.xml><?xml version="1.0" encoding="utf-8"?>
<formControlPr xmlns="http://schemas.microsoft.com/office/spreadsheetml/2009/9/main" objectType="Radio" firstButton="1" fmlaLink="AW30" lockText="1"/>
</file>

<file path=xl/ctrlProps/ctrlProp15.xml><?xml version="1.0" encoding="utf-8"?>
<formControlPr xmlns="http://schemas.microsoft.com/office/spreadsheetml/2009/9/main" objectType="Radio" lockText="1"/>
</file>

<file path=xl/ctrlProps/ctrlProp16.xml><?xml version="1.0" encoding="utf-8"?>
<formControlPr xmlns="http://schemas.microsoft.com/office/spreadsheetml/2009/9/main" objectType="Radio" checked="Checked" lockText="1"/>
</file>

<file path=xl/ctrlProps/ctrlProp17.xml><?xml version="1.0" encoding="utf-8"?>
<formControlPr xmlns="http://schemas.microsoft.com/office/spreadsheetml/2009/9/main" objectType="CheckBox" checked="Checked" fmlaLink="A76" lockText="1" noThreeD="1"/>
</file>

<file path=xl/ctrlProps/ctrlProp18.xml><?xml version="1.0" encoding="utf-8"?>
<formControlPr xmlns="http://schemas.microsoft.com/office/spreadsheetml/2009/9/main" objectType="CheckBox" checked="Checked" fmlaLink="A80" lockText="1" noThreeD="1"/>
</file>

<file path=xl/ctrlProps/ctrlProp19.xml><?xml version="1.0" encoding="utf-8"?>
<formControlPr xmlns="http://schemas.microsoft.com/office/spreadsheetml/2009/9/main" objectType="CheckBox" checked="Checked" fmlaLink="A73" lockText="1" noThreeD="1"/>
</file>

<file path=xl/ctrlProps/ctrlProp2.xml><?xml version="1.0" encoding="utf-8"?>
<formControlPr xmlns="http://schemas.microsoft.com/office/spreadsheetml/2009/9/main" objectType="CheckBox" fmlaLink="A80" lockText="1" noThreeD="1"/>
</file>

<file path=xl/ctrlProps/ctrlProp20.xml><?xml version="1.0" encoding="utf-8"?>
<formControlPr xmlns="http://schemas.microsoft.com/office/spreadsheetml/2009/9/main" objectType="CheckBox" checked="Checked" fmlaLink="A70" lockText="1" noThreeD="1"/>
</file>

<file path=xl/ctrlProps/ctrlProp21.xml><?xml version="1.0" encoding="utf-8"?>
<formControlPr xmlns="http://schemas.microsoft.com/office/spreadsheetml/2009/9/main" objectType="CheckBox" checked="Checked" fmlaLink="A64" lockText="1" noThreeD="1"/>
</file>

<file path=xl/ctrlProps/ctrlProp22.xml><?xml version="1.0" encoding="utf-8"?>
<formControlPr xmlns="http://schemas.microsoft.com/office/spreadsheetml/2009/9/main" objectType="CheckBox" checked="Checked" fmlaLink="A61" lockText="1" noThreeD="1"/>
</file>

<file path=xl/ctrlProps/ctrlProp23.xml><?xml version="1.0" encoding="utf-8"?>
<formControlPr xmlns="http://schemas.microsoft.com/office/spreadsheetml/2009/9/main" objectType="CheckBox" checked="Checked" fmlaLink="A59" lockText="1" noThreeD="1"/>
</file>

<file path=xl/ctrlProps/ctrlProp24.xml><?xml version="1.0" encoding="utf-8"?>
<formControlPr xmlns="http://schemas.microsoft.com/office/spreadsheetml/2009/9/main" objectType="CheckBox" checked="Checked" fmlaLink="A56" noThreeD="1"/>
</file>

<file path=xl/ctrlProps/ctrlProp25.xml><?xml version="1.0" encoding="utf-8"?>
<formControlPr xmlns="http://schemas.microsoft.com/office/spreadsheetml/2009/9/main" objectType="CheckBox" checked="Checked" fmlaLink="A54" noThreeD="1"/>
</file>

<file path=xl/ctrlProps/ctrlProp26.xml><?xml version="1.0" encoding="utf-8"?>
<formControlPr xmlns="http://schemas.microsoft.com/office/spreadsheetml/2009/9/main" objectType="Radio" checked="Checked" firstButton="1" fmlaLink="AR26" lockText="1"/>
</file>

<file path=xl/ctrlProps/ctrlProp27.xml><?xml version="1.0" encoding="utf-8"?>
<formControlPr xmlns="http://schemas.microsoft.com/office/spreadsheetml/2009/9/main" objectType="Radio" lockText="1"/>
</file>

<file path=xl/ctrlProps/ctrlProp28.xml><?xml version="1.0" encoding="utf-8"?>
<formControlPr xmlns="http://schemas.microsoft.com/office/spreadsheetml/2009/9/main" objectType="GBox" noThreeD="1"/>
</file>

<file path=xl/ctrlProps/ctrlProp29.xml><?xml version="1.0" encoding="utf-8"?>
<formControlPr xmlns="http://schemas.microsoft.com/office/spreadsheetml/2009/9/main" objectType="GBox" noThreeD="1"/>
</file>

<file path=xl/ctrlProps/ctrlProp3.xml><?xml version="1.0" encoding="utf-8"?>
<formControlPr xmlns="http://schemas.microsoft.com/office/spreadsheetml/2009/9/main" objectType="CheckBox" fmlaLink="A73" lockText="1" noThreeD="1"/>
</file>

<file path=xl/ctrlProps/ctrlProp30.xml><?xml version="1.0" encoding="utf-8"?>
<formControlPr xmlns="http://schemas.microsoft.com/office/spreadsheetml/2009/9/main" objectType="Radio" firstButton="1" fmlaLink="AW30" lockText="1"/>
</file>

<file path=xl/ctrlProps/ctrlProp31.xml><?xml version="1.0" encoding="utf-8"?>
<formControlPr xmlns="http://schemas.microsoft.com/office/spreadsheetml/2009/9/main" objectType="Radio" lockText="1"/>
</file>

<file path=xl/ctrlProps/ctrlProp32.xml><?xml version="1.0" encoding="utf-8"?>
<formControlPr xmlns="http://schemas.microsoft.com/office/spreadsheetml/2009/9/main" objectType="Radio" checked="Checked" lockText="1"/>
</file>

<file path=xl/ctrlProps/ctrlProp4.xml><?xml version="1.0" encoding="utf-8"?>
<formControlPr xmlns="http://schemas.microsoft.com/office/spreadsheetml/2009/9/main" objectType="CheckBox" fmlaLink="A70" lockText="1" noThreeD="1"/>
</file>

<file path=xl/ctrlProps/ctrlProp5.xml><?xml version="1.0" encoding="utf-8"?>
<formControlPr xmlns="http://schemas.microsoft.com/office/spreadsheetml/2009/9/main" objectType="CheckBox" fmlaLink="A64" lockText="1" noThreeD="1"/>
</file>

<file path=xl/ctrlProps/ctrlProp6.xml><?xml version="1.0" encoding="utf-8"?>
<formControlPr xmlns="http://schemas.microsoft.com/office/spreadsheetml/2009/9/main" objectType="CheckBox" fmlaLink="A61" lockText="1" noThreeD="1"/>
</file>

<file path=xl/ctrlProps/ctrlProp7.xml><?xml version="1.0" encoding="utf-8"?>
<formControlPr xmlns="http://schemas.microsoft.com/office/spreadsheetml/2009/9/main" objectType="CheckBox" fmlaLink="A59" lockText="1" noThreeD="1"/>
</file>

<file path=xl/ctrlProps/ctrlProp8.xml><?xml version="1.0" encoding="utf-8"?>
<formControlPr xmlns="http://schemas.microsoft.com/office/spreadsheetml/2009/9/main" objectType="CheckBox" fmlaLink="A56" noThreeD="1"/>
</file>

<file path=xl/ctrlProps/ctrlProp9.xml><?xml version="1.0" encoding="utf-8"?>
<formControlPr xmlns="http://schemas.microsoft.com/office/spreadsheetml/2009/9/main" objectType="CheckBox" fmlaLink="A54" noThreeD="1"/>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23</xdr:col>
      <xdr:colOff>38100</xdr:colOff>
      <xdr:row>25</xdr:row>
      <xdr:rowOff>99059</xdr:rowOff>
    </xdr:from>
    <xdr:to>
      <xdr:col>24</xdr:col>
      <xdr:colOff>297180</xdr:colOff>
      <xdr:row>31</xdr:row>
      <xdr:rowOff>125729</xdr:rowOff>
    </xdr:to>
    <xdr:grpSp>
      <xdr:nvGrpSpPr>
        <xdr:cNvPr id="2" name="グループ化 1">
          <a:extLst>
            <a:ext uri="{FF2B5EF4-FFF2-40B4-BE49-F238E27FC236}">
              <a16:creationId xmlns:a16="http://schemas.microsoft.com/office/drawing/2014/main" id="{F475FF45-43ED-4232-8E7D-90BAC9770C39}"/>
            </a:ext>
          </a:extLst>
        </xdr:cNvPr>
        <xdr:cNvGrpSpPr/>
      </xdr:nvGrpSpPr>
      <xdr:grpSpPr>
        <a:xfrm>
          <a:off x="10067925" y="4857749"/>
          <a:ext cx="533400" cy="1175385"/>
          <a:chOff x="9761220" y="5547360"/>
          <a:chExt cx="533400" cy="1245513"/>
        </a:xfrm>
      </xdr:grpSpPr>
      <xdr:cxnSp macro="">
        <xdr:nvCxnSpPr>
          <xdr:cNvPr id="3" name="直線コネクタ 2">
            <a:extLst>
              <a:ext uri="{FF2B5EF4-FFF2-40B4-BE49-F238E27FC236}">
                <a16:creationId xmlns:a16="http://schemas.microsoft.com/office/drawing/2014/main" id="{3C17A4E7-1483-7437-F49C-3C03C4136937}"/>
              </a:ext>
            </a:extLst>
          </xdr:cNvPr>
          <xdr:cNvCxnSpPr/>
        </xdr:nvCxnSpPr>
        <xdr:spPr>
          <a:xfrm>
            <a:off x="9890760" y="5547360"/>
            <a:ext cx="3810" cy="1245513"/>
          </a:xfrm>
          <a:prstGeom prst="line">
            <a:avLst/>
          </a:prstGeom>
        </xdr:spPr>
        <xdr:style>
          <a:lnRef idx="2">
            <a:schemeClr val="accent1"/>
          </a:lnRef>
          <a:fillRef idx="0">
            <a:schemeClr val="accent1"/>
          </a:fillRef>
          <a:effectRef idx="1">
            <a:schemeClr val="accent1"/>
          </a:effectRef>
          <a:fontRef idx="minor">
            <a:schemeClr val="tx1"/>
          </a:fontRef>
        </xdr:style>
      </xdr:cxnSp>
      <xdr:cxnSp macro="">
        <xdr:nvCxnSpPr>
          <xdr:cNvPr id="4" name="直線コネクタ 3">
            <a:extLst>
              <a:ext uri="{FF2B5EF4-FFF2-40B4-BE49-F238E27FC236}">
                <a16:creationId xmlns:a16="http://schemas.microsoft.com/office/drawing/2014/main" id="{378DC8DF-79D6-82DC-F7F8-46ACFA342B7C}"/>
              </a:ext>
            </a:extLst>
          </xdr:cNvPr>
          <xdr:cNvCxnSpPr/>
        </xdr:nvCxnSpPr>
        <xdr:spPr>
          <a:xfrm>
            <a:off x="9784080" y="5554980"/>
            <a:ext cx="106680" cy="0"/>
          </a:xfrm>
          <a:prstGeom prst="line">
            <a:avLst/>
          </a:prstGeom>
        </xdr:spPr>
        <xdr:style>
          <a:lnRef idx="2">
            <a:schemeClr val="accent1"/>
          </a:lnRef>
          <a:fillRef idx="0">
            <a:schemeClr val="accent1"/>
          </a:fillRef>
          <a:effectRef idx="1">
            <a:schemeClr val="accent1"/>
          </a:effectRef>
          <a:fontRef idx="minor">
            <a:schemeClr val="tx1"/>
          </a:fontRef>
        </xdr:style>
      </xdr:cxnSp>
      <xdr:cxnSp macro="">
        <xdr:nvCxnSpPr>
          <xdr:cNvPr id="5" name="直線コネクタ 4">
            <a:extLst>
              <a:ext uri="{FF2B5EF4-FFF2-40B4-BE49-F238E27FC236}">
                <a16:creationId xmlns:a16="http://schemas.microsoft.com/office/drawing/2014/main" id="{D75D8AD8-BFFF-9995-5F7E-685889268491}"/>
              </a:ext>
            </a:extLst>
          </xdr:cNvPr>
          <xdr:cNvCxnSpPr/>
        </xdr:nvCxnSpPr>
        <xdr:spPr>
          <a:xfrm>
            <a:off x="9761220" y="6385560"/>
            <a:ext cx="533400" cy="0"/>
          </a:xfrm>
          <a:prstGeom prst="line">
            <a:avLst/>
          </a:prstGeom>
        </xdr:spPr>
        <xdr:style>
          <a:lnRef idx="2">
            <a:schemeClr val="accent1"/>
          </a:lnRef>
          <a:fillRef idx="0">
            <a:schemeClr val="accent1"/>
          </a:fillRef>
          <a:effectRef idx="1">
            <a:schemeClr val="accent1"/>
          </a:effectRef>
          <a:fontRef idx="minor">
            <a:schemeClr val="tx1"/>
          </a:fontRef>
        </xdr:style>
      </xdr:cxnSp>
      <xdr:cxnSp macro="">
        <xdr:nvCxnSpPr>
          <xdr:cNvPr id="6" name="直線コネクタ 5">
            <a:extLst>
              <a:ext uri="{FF2B5EF4-FFF2-40B4-BE49-F238E27FC236}">
                <a16:creationId xmlns:a16="http://schemas.microsoft.com/office/drawing/2014/main" id="{15B4FD4D-5F0C-8915-EDBD-149EDDDB7A81}"/>
              </a:ext>
            </a:extLst>
          </xdr:cNvPr>
          <xdr:cNvCxnSpPr/>
        </xdr:nvCxnSpPr>
        <xdr:spPr>
          <a:xfrm>
            <a:off x="9784080" y="6789420"/>
            <a:ext cx="106680" cy="0"/>
          </a:xfrm>
          <a:prstGeom prst="line">
            <a:avLst/>
          </a:prstGeom>
        </xdr:spPr>
        <xdr:style>
          <a:lnRef idx="2">
            <a:schemeClr val="accent1"/>
          </a:lnRef>
          <a:fillRef idx="0">
            <a:schemeClr val="accent1"/>
          </a:fillRef>
          <a:effectRef idx="1">
            <a:schemeClr val="accent1"/>
          </a:effectRef>
          <a:fontRef idx="minor">
            <a:schemeClr val="tx1"/>
          </a:fontRef>
        </xdr:style>
      </xdr:cxnSp>
    </xdr:grpSp>
    <xdr:clientData/>
  </xdr:twoCellAnchor>
  <xdr:twoCellAnchor>
    <xdr:from>
      <xdr:col>21</xdr:col>
      <xdr:colOff>156210</xdr:colOff>
      <xdr:row>36</xdr:row>
      <xdr:rowOff>87630</xdr:rowOff>
    </xdr:from>
    <xdr:to>
      <xdr:col>21</xdr:col>
      <xdr:colOff>156210</xdr:colOff>
      <xdr:row>38</xdr:row>
      <xdr:rowOff>76200</xdr:rowOff>
    </xdr:to>
    <xdr:cxnSp macro="">
      <xdr:nvCxnSpPr>
        <xdr:cNvPr id="7" name="直線コネクタ 6">
          <a:extLst>
            <a:ext uri="{FF2B5EF4-FFF2-40B4-BE49-F238E27FC236}">
              <a16:creationId xmlns:a16="http://schemas.microsoft.com/office/drawing/2014/main" id="{56D9E5A4-73ED-41FC-92E4-2DD89C329F73}"/>
            </a:ext>
          </a:extLst>
        </xdr:cNvPr>
        <xdr:cNvCxnSpPr/>
      </xdr:nvCxnSpPr>
      <xdr:spPr>
        <a:xfrm>
          <a:off x="14237970" y="8317230"/>
          <a:ext cx="0" cy="445770"/>
        </a:xfrm>
        <a:prstGeom prst="line">
          <a:avLst/>
        </a:prstGeom>
      </xdr:spPr>
      <xdr:style>
        <a:lnRef idx="2">
          <a:schemeClr val="accent1"/>
        </a:lnRef>
        <a:fillRef idx="0">
          <a:schemeClr val="accent1"/>
        </a:fillRef>
        <a:effectRef idx="1">
          <a:schemeClr val="accent1"/>
        </a:effectRef>
        <a:fontRef idx="minor">
          <a:schemeClr val="tx1"/>
        </a:fontRef>
      </xdr:style>
    </xdr:cxnSp>
    <xdr:clientData/>
  </xdr:twoCellAnchor>
  <xdr:twoCellAnchor>
    <xdr:from>
      <xdr:col>21</xdr:col>
      <xdr:colOff>57150</xdr:colOff>
      <xdr:row>36</xdr:row>
      <xdr:rowOff>76200</xdr:rowOff>
    </xdr:from>
    <xdr:to>
      <xdr:col>22</xdr:col>
      <xdr:colOff>548640</xdr:colOff>
      <xdr:row>36</xdr:row>
      <xdr:rowOff>80010</xdr:rowOff>
    </xdr:to>
    <xdr:cxnSp macro="">
      <xdr:nvCxnSpPr>
        <xdr:cNvPr id="8" name="直線コネクタ 7">
          <a:extLst>
            <a:ext uri="{FF2B5EF4-FFF2-40B4-BE49-F238E27FC236}">
              <a16:creationId xmlns:a16="http://schemas.microsoft.com/office/drawing/2014/main" id="{B45BAC06-7C14-4550-B472-240101BC3771}"/>
            </a:ext>
          </a:extLst>
        </xdr:cNvPr>
        <xdr:cNvCxnSpPr/>
      </xdr:nvCxnSpPr>
      <xdr:spPr>
        <a:xfrm flipV="1">
          <a:off x="14138910" y="8305800"/>
          <a:ext cx="1162050" cy="3810"/>
        </a:xfrm>
        <a:prstGeom prst="line">
          <a:avLst/>
        </a:prstGeom>
      </xdr:spPr>
      <xdr:style>
        <a:lnRef idx="2">
          <a:schemeClr val="accent1"/>
        </a:lnRef>
        <a:fillRef idx="0">
          <a:schemeClr val="accent1"/>
        </a:fillRef>
        <a:effectRef idx="1">
          <a:schemeClr val="accent1"/>
        </a:effectRef>
        <a:fontRef idx="minor">
          <a:schemeClr val="tx1"/>
        </a:fontRef>
      </xdr:style>
    </xdr:cxnSp>
    <xdr:clientData/>
  </xdr:twoCellAnchor>
  <xdr:twoCellAnchor>
    <xdr:from>
      <xdr:col>21</xdr:col>
      <xdr:colOff>57150</xdr:colOff>
      <xdr:row>38</xdr:row>
      <xdr:rowOff>68580</xdr:rowOff>
    </xdr:from>
    <xdr:to>
      <xdr:col>21</xdr:col>
      <xdr:colOff>163830</xdr:colOff>
      <xdr:row>38</xdr:row>
      <xdr:rowOff>68580</xdr:rowOff>
    </xdr:to>
    <xdr:cxnSp macro="">
      <xdr:nvCxnSpPr>
        <xdr:cNvPr id="9" name="直線コネクタ 8">
          <a:extLst>
            <a:ext uri="{FF2B5EF4-FFF2-40B4-BE49-F238E27FC236}">
              <a16:creationId xmlns:a16="http://schemas.microsoft.com/office/drawing/2014/main" id="{77A98964-EA39-4D1A-A6BC-029F5DB78999}"/>
            </a:ext>
          </a:extLst>
        </xdr:cNvPr>
        <xdr:cNvCxnSpPr/>
      </xdr:nvCxnSpPr>
      <xdr:spPr>
        <a:xfrm>
          <a:off x="14138910" y="8755380"/>
          <a:ext cx="106680" cy="0"/>
        </a:xfrm>
        <a:prstGeom prst="line">
          <a:avLst/>
        </a:prstGeom>
      </xdr:spPr>
      <xdr:style>
        <a:lnRef idx="2">
          <a:schemeClr val="accent1"/>
        </a:lnRef>
        <a:fillRef idx="0">
          <a:schemeClr val="accent1"/>
        </a:fillRef>
        <a:effectRef idx="1">
          <a:schemeClr val="accent1"/>
        </a:effectRef>
        <a:fontRef idx="minor">
          <a:schemeClr val="tx1"/>
        </a:fontRef>
      </xdr:style>
    </xdr:cxnSp>
    <xdr:clientData/>
  </xdr:twoCellAnchor>
  <xdr:twoCellAnchor>
    <xdr:from>
      <xdr:col>21</xdr:col>
      <xdr:colOff>53340</xdr:colOff>
      <xdr:row>37</xdr:row>
      <xdr:rowOff>34290</xdr:rowOff>
    </xdr:from>
    <xdr:to>
      <xdr:col>21</xdr:col>
      <xdr:colOff>160020</xdr:colOff>
      <xdr:row>37</xdr:row>
      <xdr:rowOff>34290</xdr:rowOff>
    </xdr:to>
    <xdr:cxnSp macro="">
      <xdr:nvCxnSpPr>
        <xdr:cNvPr id="10" name="直線コネクタ 9">
          <a:extLst>
            <a:ext uri="{FF2B5EF4-FFF2-40B4-BE49-F238E27FC236}">
              <a16:creationId xmlns:a16="http://schemas.microsoft.com/office/drawing/2014/main" id="{FD592588-B1D8-43CC-B58E-DE6A5DA7E451}"/>
            </a:ext>
          </a:extLst>
        </xdr:cNvPr>
        <xdr:cNvCxnSpPr/>
      </xdr:nvCxnSpPr>
      <xdr:spPr>
        <a:xfrm>
          <a:off x="14135100" y="8492490"/>
          <a:ext cx="106680" cy="0"/>
        </a:xfrm>
        <a:prstGeom prst="line">
          <a:avLst/>
        </a:prstGeom>
      </xdr:spPr>
      <xdr:style>
        <a:lnRef idx="2">
          <a:schemeClr val="accent1"/>
        </a:lnRef>
        <a:fillRef idx="0">
          <a:schemeClr val="accent1"/>
        </a:fillRef>
        <a:effectRef idx="1">
          <a:schemeClr val="accent1"/>
        </a:effectRef>
        <a:fontRef idx="minor">
          <a:schemeClr val="tx1"/>
        </a:fontRef>
      </xdr:style>
    </xdr:cxnSp>
    <xdr:clientData/>
  </xdr:twoCellAnchor>
  <xdr:twoCellAnchor>
    <xdr:from>
      <xdr:col>32</xdr:col>
      <xdr:colOff>182880</xdr:colOff>
      <xdr:row>19</xdr:row>
      <xdr:rowOff>15240</xdr:rowOff>
    </xdr:from>
    <xdr:to>
      <xdr:col>38</xdr:col>
      <xdr:colOff>489420</xdr:colOff>
      <xdr:row>33</xdr:row>
      <xdr:rowOff>38100</xdr:rowOff>
    </xdr:to>
    <xdr:grpSp>
      <xdr:nvGrpSpPr>
        <xdr:cNvPr id="11" name="グループ化 10">
          <a:extLst>
            <a:ext uri="{FF2B5EF4-FFF2-40B4-BE49-F238E27FC236}">
              <a16:creationId xmlns:a16="http://schemas.microsoft.com/office/drawing/2014/main" id="{DCBF697A-C9A4-4AA7-953A-52A6F729AD6F}"/>
            </a:ext>
          </a:extLst>
        </xdr:cNvPr>
        <xdr:cNvGrpSpPr/>
      </xdr:nvGrpSpPr>
      <xdr:grpSpPr>
        <a:xfrm>
          <a:off x="12906375" y="3638550"/>
          <a:ext cx="4307040" cy="2686050"/>
          <a:chOff x="7360920" y="3571876"/>
          <a:chExt cx="4333710" cy="3377565"/>
        </a:xfrm>
      </xdr:grpSpPr>
      <xdr:pic>
        <xdr:nvPicPr>
          <xdr:cNvPr id="12" name="図 11">
            <a:extLst>
              <a:ext uri="{FF2B5EF4-FFF2-40B4-BE49-F238E27FC236}">
                <a16:creationId xmlns:a16="http://schemas.microsoft.com/office/drawing/2014/main" id="{7B56A159-08AF-5C7C-0555-7358255011D3}"/>
              </a:ext>
            </a:extLst>
          </xdr:cNvPr>
          <xdr:cNvPicPr>
            <a:picLocks noChangeAspect="1"/>
          </xdr:cNvPicPr>
        </xdr:nvPicPr>
        <xdr:blipFill>
          <a:blip xmlns:r="http://schemas.openxmlformats.org/officeDocument/2006/relationships" r:embed="rId1"/>
          <a:stretch>
            <a:fillRect/>
          </a:stretch>
        </xdr:blipFill>
        <xdr:spPr>
          <a:xfrm>
            <a:off x="7433311" y="3571876"/>
            <a:ext cx="4261319" cy="3377565"/>
          </a:xfrm>
          <a:prstGeom prst="rect">
            <a:avLst/>
          </a:prstGeom>
        </xdr:spPr>
      </xdr:pic>
      <xdr:sp macro="" textlink="">
        <xdr:nvSpPr>
          <xdr:cNvPr id="13" name="楕円 12">
            <a:extLst>
              <a:ext uri="{FF2B5EF4-FFF2-40B4-BE49-F238E27FC236}">
                <a16:creationId xmlns:a16="http://schemas.microsoft.com/office/drawing/2014/main" id="{8CA4AACB-09CA-373E-BABD-17E4FA787229}"/>
              </a:ext>
            </a:extLst>
          </xdr:cNvPr>
          <xdr:cNvSpPr/>
        </xdr:nvSpPr>
        <xdr:spPr>
          <a:xfrm>
            <a:off x="7360920" y="5711190"/>
            <a:ext cx="697230" cy="590550"/>
          </a:xfrm>
          <a:prstGeom prst="ellipse">
            <a:avLst/>
          </a:prstGeom>
          <a:noFill/>
          <a:ln w="38100">
            <a:solidFill>
              <a:schemeClr val="accent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grpSp>
    <xdr:clientData/>
  </xdr:twoCellAnchor>
  <xdr:oneCellAnchor>
    <xdr:from>
      <xdr:col>34</xdr:col>
      <xdr:colOff>441960</xdr:colOff>
      <xdr:row>9</xdr:row>
      <xdr:rowOff>95956</xdr:rowOff>
    </xdr:from>
    <xdr:ext cx="2615454" cy="1874894"/>
    <xdr:pic>
      <xdr:nvPicPr>
        <xdr:cNvPr id="14" name="図 13">
          <a:extLst>
            <a:ext uri="{FF2B5EF4-FFF2-40B4-BE49-F238E27FC236}">
              <a16:creationId xmlns:a16="http://schemas.microsoft.com/office/drawing/2014/main" id="{E98E1E87-FC7D-4F5C-A662-835BEC98A49B}"/>
            </a:ext>
          </a:extLst>
        </xdr:cNvPr>
        <xdr:cNvPicPr>
          <a:picLocks noChangeAspect="1"/>
        </xdr:cNvPicPr>
      </xdr:nvPicPr>
      <xdr:blipFill>
        <a:blip xmlns:r="http://schemas.openxmlformats.org/officeDocument/2006/relationships" r:embed="rId2"/>
        <a:stretch>
          <a:fillRect/>
        </a:stretch>
      </xdr:blipFill>
      <xdr:spPr>
        <a:xfrm>
          <a:off x="23241000" y="2153356"/>
          <a:ext cx="2615454" cy="1874894"/>
        </a:xfrm>
        <a:prstGeom prst="rect">
          <a:avLst/>
        </a:prstGeom>
      </xdr:spPr>
    </xdr:pic>
    <xdr:clientData/>
  </xdr:oneCellAnchor>
  <xdr:twoCellAnchor>
    <xdr:from>
      <xdr:col>36</xdr:col>
      <xdr:colOff>541020</xdr:colOff>
      <xdr:row>19</xdr:row>
      <xdr:rowOff>60960</xdr:rowOff>
    </xdr:from>
    <xdr:to>
      <xdr:col>39</xdr:col>
      <xdr:colOff>434340</xdr:colOff>
      <xdr:row>20</xdr:row>
      <xdr:rowOff>175260</xdr:rowOff>
    </xdr:to>
    <xdr:sp macro="" textlink="">
      <xdr:nvSpPr>
        <xdr:cNvPr id="15" name="テキスト ボックス 14">
          <a:extLst>
            <a:ext uri="{FF2B5EF4-FFF2-40B4-BE49-F238E27FC236}">
              <a16:creationId xmlns:a16="http://schemas.microsoft.com/office/drawing/2014/main" id="{A84985AD-BD09-4789-83FF-826D53F35447}"/>
            </a:ext>
          </a:extLst>
        </xdr:cNvPr>
        <xdr:cNvSpPr txBox="1"/>
      </xdr:nvSpPr>
      <xdr:spPr>
        <a:xfrm>
          <a:off x="24681180" y="4404360"/>
          <a:ext cx="1905000" cy="342900"/>
        </a:xfrm>
        <a:prstGeom prst="rect">
          <a:avLst/>
        </a:prstGeom>
        <a:solidFill>
          <a:schemeClr val="lt1"/>
        </a:solidFill>
        <a:ln w="34925" cmpd="sng">
          <a:solidFill>
            <a:schemeClr val="accent2"/>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0" rIns="0" rtlCol="0" anchor="t"/>
        <a:lstStyle/>
        <a:p>
          <a:r>
            <a:rPr kumimoji="1" lang="ja-JP" altLang="en-US" sz="1100" kern="1200">
              <a:latin typeface="A-OTF UD新ゴ Pr6N L" panose="020B0300000000000000" pitchFamily="34" charset="-128"/>
              <a:ea typeface="A-OTF UD新ゴ Pr6N L" panose="020B0300000000000000" pitchFamily="34" charset="-128"/>
              <a:cs typeface="ADLaM Display" panose="020F0502020204030204" pitchFamily="2" charset="0"/>
            </a:rPr>
            <a:t>この欄の「基本給」ではなく</a:t>
          </a:r>
        </a:p>
      </xdr:txBody>
    </xdr:sp>
    <xdr:clientData/>
  </xdr:twoCellAnchor>
  <xdr:twoCellAnchor>
    <xdr:from>
      <xdr:col>35</xdr:col>
      <xdr:colOff>586740</xdr:colOff>
      <xdr:row>18</xdr:row>
      <xdr:rowOff>53340</xdr:rowOff>
    </xdr:from>
    <xdr:to>
      <xdr:col>37</xdr:col>
      <xdr:colOff>114300</xdr:colOff>
      <xdr:row>20</xdr:row>
      <xdr:rowOff>53340</xdr:rowOff>
    </xdr:to>
    <xdr:sp macro="" textlink="">
      <xdr:nvSpPr>
        <xdr:cNvPr id="16" name="乗算記号 15">
          <a:extLst>
            <a:ext uri="{FF2B5EF4-FFF2-40B4-BE49-F238E27FC236}">
              <a16:creationId xmlns:a16="http://schemas.microsoft.com/office/drawing/2014/main" id="{9EFA8E98-9C80-46DB-9DE0-82BEFA1FACCC}"/>
            </a:ext>
          </a:extLst>
        </xdr:cNvPr>
        <xdr:cNvSpPr/>
      </xdr:nvSpPr>
      <xdr:spPr>
        <a:xfrm>
          <a:off x="24056340" y="4168140"/>
          <a:ext cx="868680" cy="457200"/>
        </a:xfrm>
        <a:prstGeom prst="mathMultiply">
          <a:avLst/>
        </a:prstGeom>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33</xdr:col>
      <xdr:colOff>160020</xdr:colOff>
      <xdr:row>31</xdr:row>
      <xdr:rowOff>106680</xdr:rowOff>
    </xdr:from>
    <xdr:to>
      <xdr:col>37</xdr:col>
      <xdr:colOff>487680</xdr:colOff>
      <xdr:row>33</xdr:row>
      <xdr:rowOff>144780</xdr:rowOff>
    </xdr:to>
    <xdr:sp macro="" textlink="">
      <xdr:nvSpPr>
        <xdr:cNvPr id="17" name="テキスト ボックス 16">
          <a:extLst>
            <a:ext uri="{FF2B5EF4-FFF2-40B4-BE49-F238E27FC236}">
              <a16:creationId xmlns:a16="http://schemas.microsoft.com/office/drawing/2014/main" id="{D1968BAB-910B-4464-A6AB-949FDB7BF172}"/>
            </a:ext>
          </a:extLst>
        </xdr:cNvPr>
        <xdr:cNvSpPr txBox="1"/>
      </xdr:nvSpPr>
      <xdr:spPr>
        <a:xfrm>
          <a:off x="22288500" y="7193280"/>
          <a:ext cx="3009900" cy="495300"/>
        </a:xfrm>
        <a:prstGeom prst="rect">
          <a:avLst/>
        </a:prstGeom>
        <a:solidFill>
          <a:schemeClr val="lt1"/>
        </a:solidFill>
        <a:ln w="44450" cmpd="sng">
          <a:solidFill>
            <a:schemeClr val="accent2"/>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latin typeface="A-OTF UD新ゴ Pr6N L" panose="020B0300000000000000" pitchFamily="34" charset="-128"/>
              <a:ea typeface="A-OTF UD新ゴ Pr6N L" panose="020B0300000000000000" pitchFamily="34" charset="-128"/>
              <a:cs typeface="ADLaM Display" panose="020F0502020204030204" pitchFamily="2" charset="0"/>
            </a:rPr>
            <a:t>給与明細書中の「俸給月額」を記載ください。</a:t>
          </a:r>
        </a:p>
      </xdr:txBody>
    </xdr:sp>
    <xdr:clientData/>
  </xdr:twoCellAnchor>
  <xdr:twoCellAnchor>
    <xdr:from>
      <xdr:col>33</xdr:col>
      <xdr:colOff>106920</xdr:colOff>
      <xdr:row>29</xdr:row>
      <xdr:rowOff>58048</xdr:rowOff>
    </xdr:from>
    <xdr:to>
      <xdr:col>33</xdr:col>
      <xdr:colOff>601980</xdr:colOff>
      <xdr:row>31</xdr:row>
      <xdr:rowOff>137160</xdr:rowOff>
    </xdr:to>
    <xdr:cxnSp macro="">
      <xdr:nvCxnSpPr>
        <xdr:cNvPr id="18" name="直線矢印コネクタ 17">
          <a:extLst>
            <a:ext uri="{FF2B5EF4-FFF2-40B4-BE49-F238E27FC236}">
              <a16:creationId xmlns:a16="http://schemas.microsoft.com/office/drawing/2014/main" id="{BFD2CDB9-748C-4CC4-BEE4-FD65DE4A2017}"/>
            </a:ext>
          </a:extLst>
        </xdr:cNvPr>
        <xdr:cNvCxnSpPr>
          <a:endCxn id="13" idx="5"/>
        </xdr:cNvCxnSpPr>
      </xdr:nvCxnSpPr>
      <xdr:spPr>
        <a:xfrm flipH="1" flipV="1">
          <a:off x="22235400" y="6687448"/>
          <a:ext cx="495060" cy="536312"/>
        </a:xfrm>
        <a:prstGeom prst="straightConnector1">
          <a:avLst/>
        </a:prstGeom>
        <a:ln>
          <a:solidFill>
            <a:schemeClr val="accent2"/>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34</xdr:col>
      <xdr:colOff>647700</xdr:colOff>
      <xdr:row>19</xdr:row>
      <xdr:rowOff>60960</xdr:rowOff>
    </xdr:from>
    <xdr:to>
      <xdr:col>35</xdr:col>
      <xdr:colOff>487680</xdr:colOff>
      <xdr:row>20</xdr:row>
      <xdr:rowOff>38100</xdr:rowOff>
    </xdr:to>
    <xdr:sp macro="" textlink="">
      <xdr:nvSpPr>
        <xdr:cNvPr id="19" name="テキスト ボックス 18">
          <a:extLst>
            <a:ext uri="{FF2B5EF4-FFF2-40B4-BE49-F238E27FC236}">
              <a16:creationId xmlns:a16="http://schemas.microsoft.com/office/drawing/2014/main" id="{75D3EC01-1B58-4EC1-9BA3-505F3D2CA524}"/>
            </a:ext>
          </a:extLst>
        </xdr:cNvPr>
        <xdr:cNvSpPr txBox="1"/>
      </xdr:nvSpPr>
      <xdr:spPr>
        <a:xfrm>
          <a:off x="23446740" y="4404360"/>
          <a:ext cx="510540" cy="205740"/>
        </a:xfrm>
        <a:prstGeom prst="rect">
          <a:avLst/>
        </a:prstGeom>
        <a:solidFill>
          <a:schemeClr val="lt1"/>
        </a:solidFill>
        <a:ln w="12700" cmpd="sng">
          <a:solidFill>
            <a:schemeClr val="accent2"/>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800" kern="1200">
              <a:latin typeface="A-OTF UD新ゴ Pr6N L" panose="020B0300000000000000" pitchFamily="34" charset="-128"/>
              <a:ea typeface="A-OTF UD新ゴ Pr6N L" panose="020B0300000000000000" pitchFamily="34" charset="-128"/>
              <a:cs typeface="ADLaM Display" panose="020F0502020204030204" pitchFamily="2" charset="0"/>
            </a:rPr>
            <a:t>クリック</a:t>
          </a:r>
        </a:p>
      </xdr:txBody>
    </xdr:sp>
    <xdr:clientData/>
  </xdr:twoCellAnchor>
  <xdr:twoCellAnchor>
    <xdr:from>
      <xdr:col>35</xdr:col>
      <xdr:colOff>205740</xdr:colOff>
      <xdr:row>18</xdr:row>
      <xdr:rowOff>60960</xdr:rowOff>
    </xdr:from>
    <xdr:to>
      <xdr:col>35</xdr:col>
      <xdr:colOff>232410</xdr:colOff>
      <xdr:row>19</xdr:row>
      <xdr:rowOff>60960</xdr:rowOff>
    </xdr:to>
    <xdr:cxnSp macro="">
      <xdr:nvCxnSpPr>
        <xdr:cNvPr id="20" name="直線矢印コネクタ 19">
          <a:extLst>
            <a:ext uri="{FF2B5EF4-FFF2-40B4-BE49-F238E27FC236}">
              <a16:creationId xmlns:a16="http://schemas.microsoft.com/office/drawing/2014/main" id="{59B4C8BE-D7DC-46CF-94CB-74A792E445DA}"/>
            </a:ext>
          </a:extLst>
        </xdr:cNvPr>
        <xdr:cNvCxnSpPr>
          <a:stCxn id="19" idx="0"/>
        </xdr:cNvCxnSpPr>
      </xdr:nvCxnSpPr>
      <xdr:spPr>
        <a:xfrm flipH="1" flipV="1">
          <a:off x="23675340" y="4175760"/>
          <a:ext cx="26670" cy="228600"/>
        </a:xfrm>
        <a:prstGeom prst="straightConnector1">
          <a:avLst/>
        </a:prstGeom>
        <a:ln>
          <a:solidFill>
            <a:schemeClr val="accent2"/>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30</xdr:col>
      <xdr:colOff>7620</xdr:colOff>
      <xdr:row>5</xdr:row>
      <xdr:rowOff>99060</xdr:rowOff>
    </xdr:from>
    <xdr:to>
      <xdr:col>31</xdr:col>
      <xdr:colOff>365760</xdr:colOff>
      <xdr:row>5</xdr:row>
      <xdr:rowOff>99060</xdr:rowOff>
    </xdr:to>
    <xdr:cxnSp macro="">
      <xdr:nvCxnSpPr>
        <xdr:cNvPr id="21" name="直線矢印コネクタ 20">
          <a:extLst>
            <a:ext uri="{FF2B5EF4-FFF2-40B4-BE49-F238E27FC236}">
              <a16:creationId xmlns:a16="http://schemas.microsoft.com/office/drawing/2014/main" id="{6AE2C968-D79C-4BF1-85BE-87115BAFF581}"/>
            </a:ext>
          </a:extLst>
        </xdr:cNvPr>
        <xdr:cNvCxnSpPr/>
      </xdr:nvCxnSpPr>
      <xdr:spPr>
        <a:xfrm flipH="1">
          <a:off x="20124420" y="1242060"/>
          <a:ext cx="1028700" cy="0"/>
        </a:xfrm>
        <a:prstGeom prst="straightConnector1">
          <a:avLst/>
        </a:prstGeom>
        <a:ln>
          <a:solidFill>
            <a:schemeClr val="accent2"/>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0</xdr:col>
          <xdr:colOff>0</xdr:colOff>
          <xdr:row>74</xdr:row>
          <xdr:rowOff>137160</xdr:rowOff>
        </xdr:from>
        <xdr:to>
          <xdr:col>1</xdr:col>
          <xdr:colOff>922020</xdr:colOff>
          <xdr:row>76</xdr:row>
          <xdr:rowOff>76200</xdr:rowOff>
        </xdr:to>
        <xdr:sp macro="" textlink="">
          <xdr:nvSpPr>
            <xdr:cNvPr id="75778" name="Check Box 2" hidden="1">
              <a:extLst>
                <a:ext uri="{63B3BB69-23CF-44E3-9099-C40C66FF867C}">
                  <a14:compatExt spid="_x0000_s75778"/>
                </a:ext>
                <a:ext uri="{FF2B5EF4-FFF2-40B4-BE49-F238E27FC236}">
                  <a16:creationId xmlns:a16="http://schemas.microsoft.com/office/drawing/2014/main" id="{00000000-0008-0000-0000-000002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78</xdr:row>
          <xdr:rowOff>137160</xdr:rowOff>
        </xdr:from>
        <xdr:to>
          <xdr:col>1</xdr:col>
          <xdr:colOff>922020</xdr:colOff>
          <xdr:row>80</xdr:row>
          <xdr:rowOff>76200</xdr:rowOff>
        </xdr:to>
        <xdr:sp macro="" textlink="">
          <xdr:nvSpPr>
            <xdr:cNvPr id="75779" name="Check Box 3" hidden="1">
              <a:extLst>
                <a:ext uri="{63B3BB69-23CF-44E3-9099-C40C66FF867C}">
                  <a14:compatExt spid="_x0000_s75779"/>
                </a:ext>
                <a:ext uri="{FF2B5EF4-FFF2-40B4-BE49-F238E27FC236}">
                  <a16:creationId xmlns:a16="http://schemas.microsoft.com/office/drawing/2014/main" id="{00000000-0008-0000-0000-000003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71</xdr:row>
          <xdr:rowOff>137160</xdr:rowOff>
        </xdr:from>
        <xdr:to>
          <xdr:col>1</xdr:col>
          <xdr:colOff>922020</xdr:colOff>
          <xdr:row>73</xdr:row>
          <xdr:rowOff>76200</xdr:rowOff>
        </xdr:to>
        <xdr:sp macro="" textlink="">
          <xdr:nvSpPr>
            <xdr:cNvPr id="75780" name="Check Box 4" hidden="1">
              <a:extLst>
                <a:ext uri="{63B3BB69-23CF-44E3-9099-C40C66FF867C}">
                  <a14:compatExt spid="_x0000_s75780"/>
                </a:ext>
                <a:ext uri="{FF2B5EF4-FFF2-40B4-BE49-F238E27FC236}">
                  <a16:creationId xmlns:a16="http://schemas.microsoft.com/office/drawing/2014/main" id="{00000000-0008-0000-0000-000004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68</xdr:row>
          <xdr:rowOff>137160</xdr:rowOff>
        </xdr:from>
        <xdr:to>
          <xdr:col>1</xdr:col>
          <xdr:colOff>922020</xdr:colOff>
          <xdr:row>70</xdr:row>
          <xdr:rowOff>76200</xdr:rowOff>
        </xdr:to>
        <xdr:sp macro="" textlink="">
          <xdr:nvSpPr>
            <xdr:cNvPr id="75781" name="Check Box 5" hidden="1">
              <a:extLst>
                <a:ext uri="{63B3BB69-23CF-44E3-9099-C40C66FF867C}">
                  <a14:compatExt spid="_x0000_s75781"/>
                </a:ext>
                <a:ext uri="{FF2B5EF4-FFF2-40B4-BE49-F238E27FC236}">
                  <a16:creationId xmlns:a16="http://schemas.microsoft.com/office/drawing/2014/main" id="{00000000-0008-0000-0000-000005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62</xdr:row>
          <xdr:rowOff>137160</xdr:rowOff>
        </xdr:from>
        <xdr:to>
          <xdr:col>1</xdr:col>
          <xdr:colOff>922020</xdr:colOff>
          <xdr:row>64</xdr:row>
          <xdr:rowOff>76200</xdr:rowOff>
        </xdr:to>
        <xdr:sp macro="" textlink="">
          <xdr:nvSpPr>
            <xdr:cNvPr id="75782" name="Check Box 6" hidden="1">
              <a:extLst>
                <a:ext uri="{63B3BB69-23CF-44E3-9099-C40C66FF867C}">
                  <a14:compatExt spid="_x0000_s75782"/>
                </a:ext>
                <a:ext uri="{FF2B5EF4-FFF2-40B4-BE49-F238E27FC236}">
                  <a16:creationId xmlns:a16="http://schemas.microsoft.com/office/drawing/2014/main" id="{00000000-0008-0000-0000-000006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59</xdr:row>
          <xdr:rowOff>137160</xdr:rowOff>
        </xdr:from>
        <xdr:to>
          <xdr:col>1</xdr:col>
          <xdr:colOff>922020</xdr:colOff>
          <xdr:row>61</xdr:row>
          <xdr:rowOff>76200</xdr:rowOff>
        </xdr:to>
        <xdr:sp macro="" textlink="">
          <xdr:nvSpPr>
            <xdr:cNvPr id="75783" name="Check Box 7" hidden="1">
              <a:extLst>
                <a:ext uri="{63B3BB69-23CF-44E3-9099-C40C66FF867C}">
                  <a14:compatExt spid="_x0000_s75783"/>
                </a:ext>
                <a:ext uri="{FF2B5EF4-FFF2-40B4-BE49-F238E27FC236}">
                  <a16:creationId xmlns:a16="http://schemas.microsoft.com/office/drawing/2014/main" id="{00000000-0008-0000-0000-000007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57</xdr:row>
          <xdr:rowOff>137160</xdr:rowOff>
        </xdr:from>
        <xdr:to>
          <xdr:col>1</xdr:col>
          <xdr:colOff>922020</xdr:colOff>
          <xdr:row>59</xdr:row>
          <xdr:rowOff>76200</xdr:rowOff>
        </xdr:to>
        <xdr:sp macro="" textlink="">
          <xdr:nvSpPr>
            <xdr:cNvPr id="75784" name="Check Box 8" hidden="1">
              <a:extLst>
                <a:ext uri="{63B3BB69-23CF-44E3-9099-C40C66FF867C}">
                  <a14:compatExt spid="_x0000_s75784"/>
                </a:ext>
                <a:ext uri="{FF2B5EF4-FFF2-40B4-BE49-F238E27FC236}">
                  <a16:creationId xmlns:a16="http://schemas.microsoft.com/office/drawing/2014/main" id="{00000000-0008-0000-0000-000008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54</xdr:row>
          <xdr:rowOff>137160</xdr:rowOff>
        </xdr:from>
        <xdr:to>
          <xdr:col>1</xdr:col>
          <xdr:colOff>922020</xdr:colOff>
          <xdr:row>56</xdr:row>
          <xdr:rowOff>76200</xdr:rowOff>
        </xdr:to>
        <xdr:sp macro="" textlink="">
          <xdr:nvSpPr>
            <xdr:cNvPr id="75785" name="Check Box 9" hidden="1">
              <a:extLst>
                <a:ext uri="{63B3BB69-23CF-44E3-9099-C40C66FF867C}">
                  <a14:compatExt spid="_x0000_s75785"/>
                </a:ext>
                <a:ext uri="{FF2B5EF4-FFF2-40B4-BE49-F238E27FC236}">
                  <a16:creationId xmlns:a16="http://schemas.microsoft.com/office/drawing/2014/main" id="{00000000-0008-0000-0000-000009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52</xdr:row>
          <xdr:rowOff>137160</xdr:rowOff>
        </xdr:from>
        <xdr:to>
          <xdr:col>1</xdr:col>
          <xdr:colOff>922020</xdr:colOff>
          <xdr:row>54</xdr:row>
          <xdr:rowOff>76200</xdr:rowOff>
        </xdr:to>
        <xdr:sp macro="" textlink="">
          <xdr:nvSpPr>
            <xdr:cNvPr id="75786" name="Check Box 10" hidden="1">
              <a:extLst>
                <a:ext uri="{63B3BB69-23CF-44E3-9099-C40C66FF867C}">
                  <a14:compatExt spid="_x0000_s75786"/>
                </a:ext>
                <a:ext uri="{FF2B5EF4-FFF2-40B4-BE49-F238E27FC236}">
                  <a16:creationId xmlns:a16="http://schemas.microsoft.com/office/drawing/2014/main" id="{00000000-0008-0000-0000-00000A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91440</xdr:colOff>
          <xdr:row>32</xdr:row>
          <xdr:rowOff>15240</xdr:rowOff>
        </xdr:from>
        <xdr:to>
          <xdr:col>3</xdr:col>
          <xdr:colOff>434340</xdr:colOff>
          <xdr:row>33</xdr:row>
          <xdr:rowOff>7620</xdr:rowOff>
        </xdr:to>
        <xdr:sp macro="" textlink="">
          <xdr:nvSpPr>
            <xdr:cNvPr id="75787" name="Option Button 11" hidden="1">
              <a:extLst>
                <a:ext uri="{63B3BB69-23CF-44E3-9099-C40C66FF867C}">
                  <a14:compatExt spid="_x0000_s75787"/>
                </a:ext>
                <a:ext uri="{FF2B5EF4-FFF2-40B4-BE49-F238E27FC236}">
                  <a16:creationId xmlns:a16="http://schemas.microsoft.com/office/drawing/2014/main" id="{00000000-0008-0000-0000-00000B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32</xdr:row>
          <xdr:rowOff>15240</xdr:rowOff>
        </xdr:from>
        <xdr:to>
          <xdr:col>10</xdr:col>
          <xdr:colOff>434340</xdr:colOff>
          <xdr:row>33</xdr:row>
          <xdr:rowOff>7620</xdr:rowOff>
        </xdr:to>
        <xdr:sp macro="" textlink="">
          <xdr:nvSpPr>
            <xdr:cNvPr id="75788" name="Option Button 12" hidden="1">
              <a:extLst>
                <a:ext uri="{63B3BB69-23CF-44E3-9099-C40C66FF867C}">
                  <a14:compatExt spid="_x0000_s75788"/>
                </a:ext>
                <a:ext uri="{FF2B5EF4-FFF2-40B4-BE49-F238E27FC236}">
                  <a16:creationId xmlns:a16="http://schemas.microsoft.com/office/drawing/2014/main" id="{00000000-0008-0000-0000-00000C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830580</xdr:colOff>
          <xdr:row>31</xdr:row>
          <xdr:rowOff>167640</xdr:rowOff>
        </xdr:from>
        <xdr:to>
          <xdr:col>14</xdr:col>
          <xdr:colOff>60960</xdr:colOff>
          <xdr:row>33</xdr:row>
          <xdr:rowOff>91440</xdr:rowOff>
        </xdr:to>
        <xdr:sp macro="" textlink="">
          <xdr:nvSpPr>
            <xdr:cNvPr id="75789" name="Group Box 13" hidden="1">
              <a:extLst>
                <a:ext uri="{63B3BB69-23CF-44E3-9099-C40C66FF867C}">
                  <a14:compatExt spid="_x0000_s75789"/>
                </a:ext>
                <a:ext uri="{FF2B5EF4-FFF2-40B4-BE49-F238E27FC236}">
                  <a16:creationId xmlns:a16="http://schemas.microsoft.com/office/drawing/2014/main" id="{00000000-0008-0000-0000-00000D2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34</xdr:row>
          <xdr:rowOff>0</xdr:rowOff>
        </xdr:from>
        <xdr:to>
          <xdr:col>16</xdr:col>
          <xdr:colOff>312420</xdr:colOff>
          <xdr:row>35</xdr:row>
          <xdr:rowOff>106680</xdr:rowOff>
        </xdr:to>
        <xdr:sp macro="" textlink="">
          <xdr:nvSpPr>
            <xdr:cNvPr id="75790" name="Group Box 14" hidden="1">
              <a:extLst>
                <a:ext uri="{63B3BB69-23CF-44E3-9099-C40C66FF867C}">
                  <a14:compatExt spid="_x0000_s75790"/>
                </a:ext>
                <a:ext uri="{FF2B5EF4-FFF2-40B4-BE49-F238E27FC236}">
                  <a16:creationId xmlns:a16="http://schemas.microsoft.com/office/drawing/2014/main" id="{00000000-0008-0000-0000-00000E2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129540</xdr:colOff>
          <xdr:row>33</xdr:row>
          <xdr:rowOff>175260</xdr:rowOff>
        </xdr:from>
        <xdr:to>
          <xdr:col>3</xdr:col>
          <xdr:colOff>396240</xdr:colOff>
          <xdr:row>35</xdr:row>
          <xdr:rowOff>45720</xdr:rowOff>
        </xdr:to>
        <xdr:sp macro="" textlink="">
          <xdr:nvSpPr>
            <xdr:cNvPr id="75791" name="Option Button 15" hidden="1">
              <a:extLst>
                <a:ext uri="{63B3BB69-23CF-44E3-9099-C40C66FF867C}">
                  <a14:compatExt spid="_x0000_s75791"/>
                </a:ext>
                <a:ext uri="{FF2B5EF4-FFF2-40B4-BE49-F238E27FC236}">
                  <a16:creationId xmlns:a16="http://schemas.microsoft.com/office/drawing/2014/main" id="{00000000-0008-0000-0000-00000F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129540</xdr:colOff>
          <xdr:row>33</xdr:row>
          <xdr:rowOff>175260</xdr:rowOff>
        </xdr:from>
        <xdr:to>
          <xdr:col>10</xdr:col>
          <xdr:colOff>396240</xdr:colOff>
          <xdr:row>35</xdr:row>
          <xdr:rowOff>45720</xdr:rowOff>
        </xdr:to>
        <xdr:sp macro="" textlink="">
          <xdr:nvSpPr>
            <xdr:cNvPr id="75792" name="Option Button 16" hidden="1">
              <a:extLst>
                <a:ext uri="{63B3BB69-23CF-44E3-9099-C40C66FF867C}">
                  <a14:compatExt spid="_x0000_s75792"/>
                </a:ext>
                <a:ext uri="{FF2B5EF4-FFF2-40B4-BE49-F238E27FC236}">
                  <a16:creationId xmlns:a16="http://schemas.microsoft.com/office/drawing/2014/main" id="{00000000-0008-0000-0000-000010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129540</xdr:colOff>
          <xdr:row>34</xdr:row>
          <xdr:rowOff>175260</xdr:rowOff>
        </xdr:from>
        <xdr:to>
          <xdr:col>3</xdr:col>
          <xdr:colOff>396240</xdr:colOff>
          <xdr:row>36</xdr:row>
          <xdr:rowOff>45720</xdr:rowOff>
        </xdr:to>
        <xdr:sp macro="" textlink="">
          <xdr:nvSpPr>
            <xdr:cNvPr id="75793" name="Option Button 17" hidden="1">
              <a:extLst>
                <a:ext uri="{63B3BB69-23CF-44E3-9099-C40C66FF867C}">
                  <a14:compatExt spid="_x0000_s75793"/>
                </a:ext>
                <a:ext uri="{FF2B5EF4-FFF2-40B4-BE49-F238E27FC236}">
                  <a16:creationId xmlns:a16="http://schemas.microsoft.com/office/drawing/2014/main" id="{00000000-0008-0000-0000-000011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oneCellAnchor>
    <xdr:from>
      <xdr:col>41</xdr:col>
      <xdr:colOff>64015</xdr:colOff>
      <xdr:row>74</xdr:row>
      <xdr:rowOff>25400</xdr:rowOff>
    </xdr:from>
    <xdr:ext cx="7801517" cy="9616199"/>
    <xdr:pic>
      <xdr:nvPicPr>
        <xdr:cNvPr id="22" name="図 21">
          <a:extLst>
            <a:ext uri="{FF2B5EF4-FFF2-40B4-BE49-F238E27FC236}">
              <a16:creationId xmlns:a16="http://schemas.microsoft.com/office/drawing/2014/main" id="{1DFF80DE-FE30-452E-883B-7776496DD0B8}"/>
            </a:ext>
          </a:extLst>
        </xdr:cNvPr>
        <xdr:cNvPicPr>
          <a:picLocks noChangeAspect="1"/>
        </xdr:cNvPicPr>
      </xdr:nvPicPr>
      <xdr:blipFill>
        <a:blip xmlns:r="http://schemas.openxmlformats.org/officeDocument/2006/relationships" r:embed="rId3"/>
        <a:stretch>
          <a:fillRect/>
        </a:stretch>
      </xdr:blipFill>
      <xdr:spPr>
        <a:xfrm>
          <a:off x="18131882" y="14435667"/>
          <a:ext cx="7801517" cy="9616199"/>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xdr:from>
      <xdr:col>23</xdr:col>
      <xdr:colOff>38100</xdr:colOff>
      <xdr:row>25</xdr:row>
      <xdr:rowOff>99059</xdr:rowOff>
    </xdr:from>
    <xdr:to>
      <xdr:col>24</xdr:col>
      <xdr:colOff>297180</xdr:colOff>
      <xdr:row>31</xdr:row>
      <xdr:rowOff>125729</xdr:rowOff>
    </xdr:to>
    <xdr:grpSp>
      <xdr:nvGrpSpPr>
        <xdr:cNvPr id="2" name="グループ化 1">
          <a:extLst>
            <a:ext uri="{FF2B5EF4-FFF2-40B4-BE49-F238E27FC236}">
              <a16:creationId xmlns:a16="http://schemas.microsoft.com/office/drawing/2014/main" id="{927F4763-305F-4C3F-96BF-BC83546E5858}"/>
            </a:ext>
          </a:extLst>
        </xdr:cNvPr>
        <xdr:cNvGrpSpPr/>
      </xdr:nvGrpSpPr>
      <xdr:grpSpPr>
        <a:xfrm>
          <a:off x="10067925" y="4857749"/>
          <a:ext cx="533400" cy="1175385"/>
          <a:chOff x="9761220" y="5547360"/>
          <a:chExt cx="533400" cy="1245513"/>
        </a:xfrm>
      </xdr:grpSpPr>
      <xdr:cxnSp macro="">
        <xdr:nvCxnSpPr>
          <xdr:cNvPr id="3" name="直線コネクタ 2">
            <a:extLst>
              <a:ext uri="{FF2B5EF4-FFF2-40B4-BE49-F238E27FC236}">
                <a16:creationId xmlns:a16="http://schemas.microsoft.com/office/drawing/2014/main" id="{00561497-F0FD-4A99-A732-0290EEF0C6E5}"/>
              </a:ext>
            </a:extLst>
          </xdr:cNvPr>
          <xdr:cNvCxnSpPr/>
        </xdr:nvCxnSpPr>
        <xdr:spPr>
          <a:xfrm>
            <a:off x="9890760" y="5547360"/>
            <a:ext cx="3810" cy="1245513"/>
          </a:xfrm>
          <a:prstGeom prst="line">
            <a:avLst/>
          </a:prstGeom>
        </xdr:spPr>
        <xdr:style>
          <a:lnRef idx="2">
            <a:schemeClr val="accent1"/>
          </a:lnRef>
          <a:fillRef idx="0">
            <a:schemeClr val="accent1"/>
          </a:fillRef>
          <a:effectRef idx="1">
            <a:schemeClr val="accent1"/>
          </a:effectRef>
          <a:fontRef idx="minor">
            <a:schemeClr val="tx1"/>
          </a:fontRef>
        </xdr:style>
      </xdr:cxnSp>
      <xdr:cxnSp macro="">
        <xdr:nvCxnSpPr>
          <xdr:cNvPr id="4" name="直線コネクタ 3">
            <a:extLst>
              <a:ext uri="{FF2B5EF4-FFF2-40B4-BE49-F238E27FC236}">
                <a16:creationId xmlns:a16="http://schemas.microsoft.com/office/drawing/2014/main" id="{48DF016F-6085-C472-A140-692F4E557E2F}"/>
              </a:ext>
            </a:extLst>
          </xdr:cNvPr>
          <xdr:cNvCxnSpPr/>
        </xdr:nvCxnSpPr>
        <xdr:spPr>
          <a:xfrm>
            <a:off x="9784080" y="5554980"/>
            <a:ext cx="106680" cy="0"/>
          </a:xfrm>
          <a:prstGeom prst="line">
            <a:avLst/>
          </a:prstGeom>
        </xdr:spPr>
        <xdr:style>
          <a:lnRef idx="2">
            <a:schemeClr val="accent1"/>
          </a:lnRef>
          <a:fillRef idx="0">
            <a:schemeClr val="accent1"/>
          </a:fillRef>
          <a:effectRef idx="1">
            <a:schemeClr val="accent1"/>
          </a:effectRef>
          <a:fontRef idx="minor">
            <a:schemeClr val="tx1"/>
          </a:fontRef>
        </xdr:style>
      </xdr:cxnSp>
      <xdr:cxnSp macro="">
        <xdr:nvCxnSpPr>
          <xdr:cNvPr id="5" name="直線コネクタ 4">
            <a:extLst>
              <a:ext uri="{FF2B5EF4-FFF2-40B4-BE49-F238E27FC236}">
                <a16:creationId xmlns:a16="http://schemas.microsoft.com/office/drawing/2014/main" id="{6A186EFF-0211-1F14-672D-616C1A4048E8}"/>
              </a:ext>
            </a:extLst>
          </xdr:cNvPr>
          <xdr:cNvCxnSpPr/>
        </xdr:nvCxnSpPr>
        <xdr:spPr>
          <a:xfrm>
            <a:off x="9761220" y="6385560"/>
            <a:ext cx="533400" cy="0"/>
          </a:xfrm>
          <a:prstGeom prst="line">
            <a:avLst/>
          </a:prstGeom>
        </xdr:spPr>
        <xdr:style>
          <a:lnRef idx="2">
            <a:schemeClr val="accent1"/>
          </a:lnRef>
          <a:fillRef idx="0">
            <a:schemeClr val="accent1"/>
          </a:fillRef>
          <a:effectRef idx="1">
            <a:schemeClr val="accent1"/>
          </a:effectRef>
          <a:fontRef idx="minor">
            <a:schemeClr val="tx1"/>
          </a:fontRef>
        </xdr:style>
      </xdr:cxnSp>
      <xdr:cxnSp macro="">
        <xdr:nvCxnSpPr>
          <xdr:cNvPr id="6" name="直線コネクタ 5">
            <a:extLst>
              <a:ext uri="{FF2B5EF4-FFF2-40B4-BE49-F238E27FC236}">
                <a16:creationId xmlns:a16="http://schemas.microsoft.com/office/drawing/2014/main" id="{FEA9B0D9-0896-2B8B-1471-965D75CE4FB1}"/>
              </a:ext>
            </a:extLst>
          </xdr:cNvPr>
          <xdr:cNvCxnSpPr/>
        </xdr:nvCxnSpPr>
        <xdr:spPr>
          <a:xfrm>
            <a:off x="9784080" y="6789420"/>
            <a:ext cx="106680" cy="0"/>
          </a:xfrm>
          <a:prstGeom prst="line">
            <a:avLst/>
          </a:prstGeom>
        </xdr:spPr>
        <xdr:style>
          <a:lnRef idx="2">
            <a:schemeClr val="accent1"/>
          </a:lnRef>
          <a:fillRef idx="0">
            <a:schemeClr val="accent1"/>
          </a:fillRef>
          <a:effectRef idx="1">
            <a:schemeClr val="accent1"/>
          </a:effectRef>
          <a:fontRef idx="minor">
            <a:schemeClr val="tx1"/>
          </a:fontRef>
        </xdr:style>
      </xdr:cxnSp>
    </xdr:grpSp>
    <xdr:clientData/>
  </xdr:twoCellAnchor>
  <xdr:twoCellAnchor>
    <xdr:from>
      <xdr:col>21</xdr:col>
      <xdr:colOff>156210</xdr:colOff>
      <xdr:row>36</xdr:row>
      <xdr:rowOff>87630</xdr:rowOff>
    </xdr:from>
    <xdr:to>
      <xdr:col>21</xdr:col>
      <xdr:colOff>156210</xdr:colOff>
      <xdr:row>38</xdr:row>
      <xdr:rowOff>76200</xdr:rowOff>
    </xdr:to>
    <xdr:cxnSp macro="">
      <xdr:nvCxnSpPr>
        <xdr:cNvPr id="7" name="直線コネクタ 6">
          <a:extLst>
            <a:ext uri="{FF2B5EF4-FFF2-40B4-BE49-F238E27FC236}">
              <a16:creationId xmlns:a16="http://schemas.microsoft.com/office/drawing/2014/main" id="{26392E2C-4547-4CBA-A6BB-5CD72CB8A2AA}"/>
            </a:ext>
          </a:extLst>
        </xdr:cNvPr>
        <xdr:cNvCxnSpPr/>
      </xdr:nvCxnSpPr>
      <xdr:spPr>
        <a:xfrm>
          <a:off x="8020050" y="6945630"/>
          <a:ext cx="0" cy="369570"/>
        </a:xfrm>
        <a:prstGeom prst="line">
          <a:avLst/>
        </a:prstGeom>
      </xdr:spPr>
      <xdr:style>
        <a:lnRef idx="2">
          <a:schemeClr val="accent1"/>
        </a:lnRef>
        <a:fillRef idx="0">
          <a:schemeClr val="accent1"/>
        </a:fillRef>
        <a:effectRef idx="1">
          <a:schemeClr val="accent1"/>
        </a:effectRef>
        <a:fontRef idx="minor">
          <a:schemeClr val="tx1"/>
        </a:fontRef>
      </xdr:style>
    </xdr:cxnSp>
    <xdr:clientData/>
  </xdr:twoCellAnchor>
  <xdr:twoCellAnchor>
    <xdr:from>
      <xdr:col>21</xdr:col>
      <xdr:colOff>57150</xdr:colOff>
      <xdr:row>36</xdr:row>
      <xdr:rowOff>76200</xdr:rowOff>
    </xdr:from>
    <xdr:to>
      <xdr:col>22</xdr:col>
      <xdr:colOff>548640</xdr:colOff>
      <xdr:row>36</xdr:row>
      <xdr:rowOff>80010</xdr:rowOff>
    </xdr:to>
    <xdr:cxnSp macro="">
      <xdr:nvCxnSpPr>
        <xdr:cNvPr id="8" name="直線コネクタ 7">
          <a:extLst>
            <a:ext uri="{FF2B5EF4-FFF2-40B4-BE49-F238E27FC236}">
              <a16:creationId xmlns:a16="http://schemas.microsoft.com/office/drawing/2014/main" id="{957D3EF3-21F7-4A83-8D16-043480B7587F}"/>
            </a:ext>
          </a:extLst>
        </xdr:cNvPr>
        <xdr:cNvCxnSpPr/>
      </xdr:nvCxnSpPr>
      <xdr:spPr>
        <a:xfrm flipV="1">
          <a:off x="7920990" y="6934200"/>
          <a:ext cx="1223010" cy="3810"/>
        </a:xfrm>
        <a:prstGeom prst="line">
          <a:avLst/>
        </a:prstGeom>
      </xdr:spPr>
      <xdr:style>
        <a:lnRef idx="2">
          <a:schemeClr val="accent1"/>
        </a:lnRef>
        <a:fillRef idx="0">
          <a:schemeClr val="accent1"/>
        </a:fillRef>
        <a:effectRef idx="1">
          <a:schemeClr val="accent1"/>
        </a:effectRef>
        <a:fontRef idx="minor">
          <a:schemeClr val="tx1"/>
        </a:fontRef>
      </xdr:style>
    </xdr:cxnSp>
    <xdr:clientData/>
  </xdr:twoCellAnchor>
  <xdr:twoCellAnchor>
    <xdr:from>
      <xdr:col>21</xdr:col>
      <xdr:colOff>57150</xdr:colOff>
      <xdr:row>38</xdr:row>
      <xdr:rowOff>68580</xdr:rowOff>
    </xdr:from>
    <xdr:to>
      <xdr:col>21</xdr:col>
      <xdr:colOff>163830</xdr:colOff>
      <xdr:row>38</xdr:row>
      <xdr:rowOff>68580</xdr:rowOff>
    </xdr:to>
    <xdr:cxnSp macro="">
      <xdr:nvCxnSpPr>
        <xdr:cNvPr id="9" name="直線コネクタ 8">
          <a:extLst>
            <a:ext uri="{FF2B5EF4-FFF2-40B4-BE49-F238E27FC236}">
              <a16:creationId xmlns:a16="http://schemas.microsoft.com/office/drawing/2014/main" id="{D6964B17-E2AC-4DDA-A1A9-72834E2BC683}"/>
            </a:ext>
          </a:extLst>
        </xdr:cNvPr>
        <xdr:cNvCxnSpPr/>
      </xdr:nvCxnSpPr>
      <xdr:spPr>
        <a:xfrm>
          <a:off x="7920990" y="7307580"/>
          <a:ext cx="106680" cy="0"/>
        </a:xfrm>
        <a:prstGeom prst="line">
          <a:avLst/>
        </a:prstGeom>
      </xdr:spPr>
      <xdr:style>
        <a:lnRef idx="2">
          <a:schemeClr val="accent1"/>
        </a:lnRef>
        <a:fillRef idx="0">
          <a:schemeClr val="accent1"/>
        </a:fillRef>
        <a:effectRef idx="1">
          <a:schemeClr val="accent1"/>
        </a:effectRef>
        <a:fontRef idx="minor">
          <a:schemeClr val="tx1"/>
        </a:fontRef>
      </xdr:style>
    </xdr:cxnSp>
    <xdr:clientData/>
  </xdr:twoCellAnchor>
  <xdr:twoCellAnchor>
    <xdr:from>
      <xdr:col>21</xdr:col>
      <xdr:colOff>53340</xdr:colOff>
      <xdr:row>37</xdr:row>
      <xdr:rowOff>34290</xdr:rowOff>
    </xdr:from>
    <xdr:to>
      <xdr:col>21</xdr:col>
      <xdr:colOff>160020</xdr:colOff>
      <xdr:row>37</xdr:row>
      <xdr:rowOff>34290</xdr:rowOff>
    </xdr:to>
    <xdr:cxnSp macro="">
      <xdr:nvCxnSpPr>
        <xdr:cNvPr id="10" name="直線コネクタ 9">
          <a:extLst>
            <a:ext uri="{FF2B5EF4-FFF2-40B4-BE49-F238E27FC236}">
              <a16:creationId xmlns:a16="http://schemas.microsoft.com/office/drawing/2014/main" id="{A1ACF761-AD29-4DA3-BE32-E9BFC03DBFB7}"/>
            </a:ext>
          </a:extLst>
        </xdr:cNvPr>
        <xdr:cNvCxnSpPr/>
      </xdr:nvCxnSpPr>
      <xdr:spPr>
        <a:xfrm>
          <a:off x="7917180" y="7082790"/>
          <a:ext cx="106680" cy="0"/>
        </a:xfrm>
        <a:prstGeom prst="line">
          <a:avLst/>
        </a:prstGeom>
      </xdr:spPr>
      <xdr:style>
        <a:lnRef idx="2">
          <a:schemeClr val="accent1"/>
        </a:lnRef>
        <a:fillRef idx="0">
          <a:schemeClr val="accent1"/>
        </a:fillRef>
        <a:effectRef idx="1">
          <a:schemeClr val="accent1"/>
        </a:effectRef>
        <a:fontRef idx="minor">
          <a:schemeClr val="tx1"/>
        </a:fontRef>
      </xdr:style>
    </xdr:cxnSp>
    <xdr:clientData/>
  </xdr:twoCellAnchor>
  <xdr:twoCellAnchor>
    <xdr:from>
      <xdr:col>32</xdr:col>
      <xdr:colOff>182880</xdr:colOff>
      <xdr:row>19</xdr:row>
      <xdr:rowOff>15240</xdr:rowOff>
    </xdr:from>
    <xdr:to>
      <xdr:col>38</xdr:col>
      <xdr:colOff>489420</xdr:colOff>
      <xdr:row>33</xdr:row>
      <xdr:rowOff>38100</xdr:rowOff>
    </xdr:to>
    <xdr:grpSp>
      <xdr:nvGrpSpPr>
        <xdr:cNvPr id="11" name="グループ化 10">
          <a:extLst>
            <a:ext uri="{FF2B5EF4-FFF2-40B4-BE49-F238E27FC236}">
              <a16:creationId xmlns:a16="http://schemas.microsoft.com/office/drawing/2014/main" id="{03CEA565-96F9-42EE-BEAA-B56106FA6CEF}"/>
            </a:ext>
          </a:extLst>
        </xdr:cNvPr>
        <xdr:cNvGrpSpPr/>
      </xdr:nvGrpSpPr>
      <xdr:grpSpPr>
        <a:xfrm>
          <a:off x="12906375" y="3638550"/>
          <a:ext cx="4307040" cy="2686050"/>
          <a:chOff x="7360920" y="3571876"/>
          <a:chExt cx="4333710" cy="3377565"/>
        </a:xfrm>
      </xdr:grpSpPr>
      <xdr:pic>
        <xdr:nvPicPr>
          <xdr:cNvPr id="12" name="図 11">
            <a:extLst>
              <a:ext uri="{FF2B5EF4-FFF2-40B4-BE49-F238E27FC236}">
                <a16:creationId xmlns:a16="http://schemas.microsoft.com/office/drawing/2014/main" id="{9FAEBCEC-727E-8782-4E8D-DD3BCB472886}"/>
              </a:ext>
            </a:extLst>
          </xdr:cNvPr>
          <xdr:cNvPicPr>
            <a:picLocks noChangeAspect="1"/>
          </xdr:cNvPicPr>
        </xdr:nvPicPr>
        <xdr:blipFill>
          <a:blip xmlns:r="http://schemas.openxmlformats.org/officeDocument/2006/relationships" r:embed="rId1"/>
          <a:stretch>
            <a:fillRect/>
          </a:stretch>
        </xdr:blipFill>
        <xdr:spPr>
          <a:xfrm>
            <a:off x="7433311" y="3571876"/>
            <a:ext cx="4261319" cy="3377565"/>
          </a:xfrm>
          <a:prstGeom prst="rect">
            <a:avLst/>
          </a:prstGeom>
        </xdr:spPr>
      </xdr:pic>
      <xdr:sp macro="" textlink="">
        <xdr:nvSpPr>
          <xdr:cNvPr id="13" name="楕円 12">
            <a:extLst>
              <a:ext uri="{FF2B5EF4-FFF2-40B4-BE49-F238E27FC236}">
                <a16:creationId xmlns:a16="http://schemas.microsoft.com/office/drawing/2014/main" id="{4CA6F1CE-E05F-ADCE-95EE-B85A3E183C04}"/>
              </a:ext>
            </a:extLst>
          </xdr:cNvPr>
          <xdr:cNvSpPr/>
        </xdr:nvSpPr>
        <xdr:spPr>
          <a:xfrm>
            <a:off x="7360920" y="5711190"/>
            <a:ext cx="697230" cy="590550"/>
          </a:xfrm>
          <a:prstGeom prst="ellipse">
            <a:avLst/>
          </a:prstGeom>
          <a:noFill/>
          <a:ln w="38100">
            <a:solidFill>
              <a:schemeClr val="accent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grpSp>
    <xdr:clientData/>
  </xdr:twoCellAnchor>
  <xdr:oneCellAnchor>
    <xdr:from>
      <xdr:col>34</xdr:col>
      <xdr:colOff>441960</xdr:colOff>
      <xdr:row>9</xdr:row>
      <xdr:rowOff>95956</xdr:rowOff>
    </xdr:from>
    <xdr:ext cx="2615454" cy="1874894"/>
    <xdr:pic>
      <xdr:nvPicPr>
        <xdr:cNvPr id="14" name="図 13">
          <a:extLst>
            <a:ext uri="{FF2B5EF4-FFF2-40B4-BE49-F238E27FC236}">
              <a16:creationId xmlns:a16="http://schemas.microsoft.com/office/drawing/2014/main" id="{27BBFECB-AF51-4479-ACBB-3233D10CD55E}"/>
            </a:ext>
          </a:extLst>
        </xdr:cNvPr>
        <xdr:cNvPicPr>
          <a:picLocks noChangeAspect="1"/>
        </xdr:cNvPicPr>
      </xdr:nvPicPr>
      <xdr:blipFill>
        <a:blip xmlns:r="http://schemas.openxmlformats.org/officeDocument/2006/relationships" r:embed="rId2"/>
        <a:stretch>
          <a:fillRect/>
        </a:stretch>
      </xdr:blipFill>
      <xdr:spPr>
        <a:xfrm>
          <a:off x="14455140" y="1810456"/>
          <a:ext cx="2615454" cy="1874894"/>
        </a:xfrm>
        <a:prstGeom prst="rect">
          <a:avLst/>
        </a:prstGeom>
      </xdr:spPr>
    </xdr:pic>
    <xdr:clientData/>
  </xdr:oneCellAnchor>
  <xdr:twoCellAnchor>
    <xdr:from>
      <xdr:col>36</xdr:col>
      <xdr:colOff>541020</xdr:colOff>
      <xdr:row>19</xdr:row>
      <xdr:rowOff>60960</xdr:rowOff>
    </xdr:from>
    <xdr:to>
      <xdr:col>39</xdr:col>
      <xdr:colOff>434340</xdr:colOff>
      <xdr:row>20</xdr:row>
      <xdr:rowOff>175260</xdr:rowOff>
    </xdr:to>
    <xdr:sp macro="" textlink="">
      <xdr:nvSpPr>
        <xdr:cNvPr id="15" name="テキスト ボックス 14">
          <a:extLst>
            <a:ext uri="{FF2B5EF4-FFF2-40B4-BE49-F238E27FC236}">
              <a16:creationId xmlns:a16="http://schemas.microsoft.com/office/drawing/2014/main" id="{CF791575-7005-479A-BC09-CDBF21EF4A84}"/>
            </a:ext>
          </a:extLst>
        </xdr:cNvPr>
        <xdr:cNvSpPr txBox="1"/>
      </xdr:nvSpPr>
      <xdr:spPr>
        <a:xfrm>
          <a:off x="15895320" y="3680460"/>
          <a:ext cx="1905000" cy="304800"/>
        </a:xfrm>
        <a:prstGeom prst="rect">
          <a:avLst/>
        </a:prstGeom>
        <a:solidFill>
          <a:schemeClr val="lt1"/>
        </a:solidFill>
        <a:ln w="34925" cmpd="sng">
          <a:solidFill>
            <a:schemeClr val="accent2"/>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0" rIns="0" rtlCol="0" anchor="t"/>
        <a:lstStyle/>
        <a:p>
          <a:r>
            <a:rPr kumimoji="1" lang="ja-JP" altLang="en-US" sz="1100" kern="1200">
              <a:latin typeface="A-OTF UD新ゴ Pr6N L" panose="020B0300000000000000" pitchFamily="34" charset="-128"/>
              <a:ea typeface="A-OTF UD新ゴ Pr6N L" panose="020B0300000000000000" pitchFamily="34" charset="-128"/>
              <a:cs typeface="ADLaM Display" panose="020F0502020204030204" pitchFamily="2" charset="0"/>
            </a:rPr>
            <a:t>この欄の「基本給」ではなく</a:t>
          </a:r>
        </a:p>
      </xdr:txBody>
    </xdr:sp>
    <xdr:clientData/>
  </xdr:twoCellAnchor>
  <xdr:twoCellAnchor>
    <xdr:from>
      <xdr:col>35</xdr:col>
      <xdr:colOff>586740</xdr:colOff>
      <xdr:row>18</xdr:row>
      <xdr:rowOff>53340</xdr:rowOff>
    </xdr:from>
    <xdr:to>
      <xdr:col>37</xdr:col>
      <xdr:colOff>114300</xdr:colOff>
      <xdr:row>20</xdr:row>
      <xdr:rowOff>53340</xdr:rowOff>
    </xdr:to>
    <xdr:sp macro="" textlink="">
      <xdr:nvSpPr>
        <xdr:cNvPr id="16" name="乗算記号 15">
          <a:extLst>
            <a:ext uri="{FF2B5EF4-FFF2-40B4-BE49-F238E27FC236}">
              <a16:creationId xmlns:a16="http://schemas.microsoft.com/office/drawing/2014/main" id="{2AC8A021-31A6-4CAB-B61B-96D57F7F7C5C}"/>
            </a:ext>
          </a:extLst>
        </xdr:cNvPr>
        <xdr:cNvSpPr/>
      </xdr:nvSpPr>
      <xdr:spPr>
        <a:xfrm>
          <a:off x="15270480" y="3482340"/>
          <a:ext cx="868680" cy="381000"/>
        </a:xfrm>
        <a:prstGeom prst="mathMultiply">
          <a:avLst/>
        </a:prstGeom>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33</xdr:col>
      <xdr:colOff>160020</xdr:colOff>
      <xdr:row>31</xdr:row>
      <xdr:rowOff>106680</xdr:rowOff>
    </xdr:from>
    <xdr:to>
      <xdr:col>37</xdr:col>
      <xdr:colOff>487680</xdr:colOff>
      <xdr:row>33</xdr:row>
      <xdr:rowOff>144780</xdr:rowOff>
    </xdr:to>
    <xdr:sp macro="" textlink="">
      <xdr:nvSpPr>
        <xdr:cNvPr id="17" name="テキスト ボックス 16">
          <a:extLst>
            <a:ext uri="{FF2B5EF4-FFF2-40B4-BE49-F238E27FC236}">
              <a16:creationId xmlns:a16="http://schemas.microsoft.com/office/drawing/2014/main" id="{8777CF49-26A9-4DEB-898E-798A2EA69919}"/>
            </a:ext>
          </a:extLst>
        </xdr:cNvPr>
        <xdr:cNvSpPr txBox="1"/>
      </xdr:nvSpPr>
      <xdr:spPr>
        <a:xfrm>
          <a:off x="13502640" y="6012180"/>
          <a:ext cx="3009900" cy="419100"/>
        </a:xfrm>
        <a:prstGeom prst="rect">
          <a:avLst/>
        </a:prstGeom>
        <a:solidFill>
          <a:schemeClr val="lt1"/>
        </a:solidFill>
        <a:ln w="44450" cmpd="sng">
          <a:solidFill>
            <a:schemeClr val="accent2"/>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latin typeface="A-OTF UD新ゴ Pr6N L" panose="020B0300000000000000" pitchFamily="34" charset="-128"/>
              <a:ea typeface="A-OTF UD新ゴ Pr6N L" panose="020B0300000000000000" pitchFamily="34" charset="-128"/>
              <a:cs typeface="ADLaM Display" panose="020F0502020204030204" pitchFamily="2" charset="0"/>
            </a:rPr>
            <a:t>給与明細書中の「俸給月額」を記載ください。</a:t>
          </a:r>
        </a:p>
      </xdr:txBody>
    </xdr:sp>
    <xdr:clientData/>
  </xdr:twoCellAnchor>
  <xdr:twoCellAnchor>
    <xdr:from>
      <xdr:col>33</xdr:col>
      <xdr:colOff>106920</xdr:colOff>
      <xdr:row>29</xdr:row>
      <xdr:rowOff>58048</xdr:rowOff>
    </xdr:from>
    <xdr:to>
      <xdr:col>33</xdr:col>
      <xdr:colOff>601980</xdr:colOff>
      <xdr:row>31</xdr:row>
      <xdr:rowOff>137160</xdr:rowOff>
    </xdr:to>
    <xdr:cxnSp macro="">
      <xdr:nvCxnSpPr>
        <xdr:cNvPr id="18" name="直線矢印コネクタ 17">
          <a:extLst>
            <a:ext uri="{FF2B5EF4-FFF2-40B4-BE49-F238E27FC236}">
              <a16:creationId xmlns:a16="http://schemas.microsoft.com/office/drawing/2014/main" id="{5D699DBB-044E-43E5-8618-78CBEABDC1E1}"/>
            </a:ext>
          </a:extLst>
        </xdr:cNvPr>
        <xdr:cNvCxnSpPr>
          <a:endCxn id="13" idx="5"/>
        </xdr:cNvCxnSpPr>
      </xdr:nvCxnSpPr>
      <xdr:spPr>
        <a:xfrm flipH="1" flipV="1">
          <a:off x="13449540" y="5582548"/>
          <a:ext cx="495060" cy="460112"/>
        </a:xfrm>
        <a:prstGeom prst="straightConnector1">
          <a:avLst/>
        </a:prstGeom>
        <a:ln>
          <a:solidFill>
            <a:schemeClr val="accent2"/>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34</xdr:col>
      <xdr:colOff>647700</xdr:colOff>
      <xdr:row>19</xdr:row>
      <xdr:rowOff>60960</xdr:rowOff>
    </xdr:from>
    <xdr:to>
      <xdr:col>35</xdr:col>
      <xdr:colOff>487680</xdr:colOff>
      <xdr:row>20</xdr:row>
      <xdr:rowOff>38100</xdr:rowOff>
    </xdr:to>
    <xdr:sp macro="" textlink="">
      <xdr:nvSpPr>
        <xdr:cNvPr id="19" name="テキスト ボックス 18">
          <a:extLst>
            <a:ext uri="{FF2B5EF4-FFF2-40B4-BE49-F238E27FC236}">
              <a16:creationId xmlns:a16="http://schemas.microsoft.com/office/drawing/2014/main" id="{58BDC974-566D-4DCD-AD22-7075B74939C5}"/>
            </a:ext>
          </a:extLst>
        </xdr:cNvPr>
        <xdr:cNvSpPr txBox="1"/>
      </xdr:nvSpPr>
      <xdr:spPr>
        <a:xfrm>
          <a:off x="14660880" y="3680460"/>
          <a:ext cx="510540" cy="167640"/>
        </a:xfrm>
        <a:prstGeom prst="rect">
          <a:avLst/>
        </a:prstGeom>
        <a:solidFill>
          <a:schemeClr val="lt1"/>
        </a:solidFill>
        <a:ln w="12700" cmpd="sng">
          <a:solidFill>
            <a:schemeClr val="accent2"/>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800" kern="1200">
              <a:latin typeface="A-OTF UD新ゴ Pr6N L" panose="020B0300000000000000" pitchFamily="34" charset="-128"/>
              <a:ea typeface="A-OTF UD新ゴ Pr6N L" panose="020B0300000000000000" pitchFamily="34" charset="-128"/>
              <a:cs typeface="ADLaM Display" panose="020F0502020204030204" pitchFamily="2" charset="0"/>
            </a:rPr>
            <a:t>クリック</a:t>
          </a:r>
        </a:p>
      </xdr:txBody>
    </xdr:sp>
    <xdr:clientData/>
  </xdr:twoCellAnchor>
  <xdr:twoCellAnchor>
    <xdr:from>
      <xdr:col>35</xdr:col>
      <xdr:colOff>205740</xdr:colOff>
      <xdr:row>18</xdr:row>
      <xdr:rowOff>60960</xdr:rowOff>
    </xdr:from>
    <xdr:to>
      <xdr:col>35</xdr:col>
      <xdr:colOff>232410</xdr:colOff>
      <xdr:row>19</xdr:row>
      <xdr:rowOff>60960</xdr:rowOff>
    </xdr:to>
    <xdr:cxnSp macro="">
      <xdr:nvCxnSpPr>
        <xdr:cNvPr id="20" name="直線矢印コネクタ 19">
          <a:extLst>
            <a:ext uri="{FF2B5EF4-FFF2-40B4-BE49-F238E27FC236}">
              <a16:creationId xmlns:a16="http://schemas.microsoft.com/office/drawing/2014/main" id="{770115CE-9930-4026-909D-B8C70B372438}"/>
            </a:ext>
          </a:extLst>
        </xdr:cNvPr>
        <xdr:cNvCxnSpPr>
          <a:stCxn id="19" idx="0"/>
        </xdr:cNvCxnSpPr>
      </xdr:nvCxnSpPr>
      <xdr:spPr>
        <a:xfrm flipH="1" flipV="1">
          <a:off x="14889480" y="3489960"/>
          <a:ext cx="26670" cy="190500"/>
        </a:xfrm>
        <a:prstGeom prst="straightConnector1">
          <a:avLst/>
        </a:prstGeom>
        <a:ln>
          <a:solidFill>
            <a:schemeClr val="accent2"/>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30</xdr:col>
      <xdr:colOff>7620</xdr:colOff>
      <xdr:row>5</xdr:row>
      <xdr:rowOff>99060</xdr:rowOff>
    </xdr:from>
    <xdr:to>
      <xdr:col>31</xdr:col>
      <xdr:colOff>365760</xdr:colOff>
      <xdr:row>5</xdr:row>
      <xdr:rowOff>99060</xdr:rowOff>
    </xdr:to>
    <xdr:cxnSp macro="">
      <xdr:nvCxnSpPr>
        <xdr:cNvPr id="21" name="直線矢印コネクタ 20">
          <a:extLst>
            <a:ext uri="{FF2B5EF4-FFF2-40B4-BE49-F238E27FC236}">
              <a16:creationId xmlns:a16="http://schemas.microsoft.com/office/drawing/2014/main" id="{3B714817-B5D7-465B-B2B5-71AE5E8F2CCF}"/>
            </a:ext>
          </a:extLst>
        </xdr:cNvPr>
        <xdr:cNvCxnSpPr/>
      </xdr:nvCxnSpPr>
      <xdr:spPr>
        <a:xfrm flipH="1">
          <a:off x="11940540" y="1051560"/>
          <a:ext cx="426720" cy="0"/>
        </a:xfrm>
        <a:prstGeom prst="straightConnector1">
          <a:avLst/>
        </a:prstGeom>
        <a:ln>
          <a:solidFill>
            <a:schemeClr val="accent2"/>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0</xdr:col>
          <xdr:colOff>0</xdr:colOff>
          <xdr:row>74</xdr:row>
          <xdr:rowOff>137160</xdr:rowOff>
        </xdr:from>
        <xdr:to>
          <xdr:col>1</xdr:col>
          <xdr:colOff>922020</xdr:colOff>
          <xdr:row>76</xdr:row>
          <xdr:rowOff>76200</xdr:rowOff>
        </xdr:to>
        <xdr:sp macro="" textlink="">
          <xdr:nvSpPr>
            <xdr:cNvPr id="87041" name="Check Box 1" hidden="1">
              <a:extLst>
                <a:ext uri="{63B3BB69-23CF-44E3-9099-C40C66FF867C}">
                  <a14:compatExt spid="_x0000_s87041"/>
                </a:ext>
                <a:ext uri="{FF2B5EF4-FFF2-40B4-BE49-F238E27FC236}">
                  <a16:creationId xmlns:a16="http://schemas.microsoft.com/office/drawing/2014/main" id="{00000000-0008-0000-0100-000001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78</xdr:row>
          <xdr:rowOff>137160</xdr:rowOff>
        </xdr:from>
        <xdr:to>
          <xdr:col>1</xdr:col>
          <xdr:colOff>922020</xdr:colOff>
          <xdr:row>80</xdr:row>
          <xdr:rowOff>76200</xdr:rowOff>
        </xdr:to>
        <xdr:sp macro="" textlink="">
          <xdr:nvSpPr>
            <xdr:cNvPr id="87042" name="Check Box 2" hidden="1">
              <a:extLst>
                <a:ext uri="{63B3BB69-23CF-44E3-9099-C40C66FF867C}">
                  <a14:compatExt spid="_x0000_s87042"/>
                </a:ext>
                <a:ext uri="{FF2B5EF4-FFF2-40B4-BE49-F238E27FC236}">
                  <a16:creationId xmlns:a16="http://schemas.microsoft.com/office/drawing/2014/main" id="{00000000-0008-0000-0100-000002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71</xdr:row>
          <xdr:rowOff>137160</xdr:rowOff>
        </xdr:from>
        <xdr:to>
          <xdr:col>1</xdr:col>
          <xdr:colOff>922020</xdr:colOff>
          <xdr:row>73</xdr:row>
          <xdr:rowOff>76200</xdr:rowOff>
        </xdr:to>
        <xdr:sp macro="" textlink="">
          <xdr:nvSpPr>
            <xdr:cNvPr id="87043" name="Check Box 3" hidden="1">
              <a:extLst>
                <a:ext uri="{63B3BB69-23CF-44E3-9099-C40C66FF867C}">
                  <a14:compatExt spid="_x0000_s87043"/>
                </a:ext>
                <a:ext uri="{FF2B5EF4-FFF2-40B4-BE49-F238E27FC236}">
                  <a16:creationId xmlns:a16="http://schemas.microsoft.com/office/drawing/2014/main" id="{00000000-0008-0000-0100-000003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68</xdr:row>
          <xdr:rowOff>137160</xdr:rowOff>
        </xdr:from>
        <xdr:to>
          <xdr:col>1</xdr:col>
          <xdr:colOff>922020</xdr:colOff>
          <xdr:row>70</xdr:row>
          <xdr:rowOff>76200</xdr:rowOff>
        </xdr:to>
        <xdr:sp macro="" textlink="">
          <xdr:nvSpPr>
            <xdr:cNvPr id="87044" name="Check Box 4" hidden="1">
              <a:extLst>
                <a:ext uri="{63B3BB69-23CF-44E3-9099-C40C66FF867C}">
                  <a14:compatExt spid="_x0000_s87044"/>
                </a:ext>
                <a:ext uri="{FF2B5EF4-FFF2-40B4-BE49-F238E27FC236}">
                  <a16:creationId xmlns:a16="http://schemas.microsoft.com/office/drawing/2014/main" id="{00000000-0008-0000-0100-000004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62</xdr:row>
          <xdr:rowOff>137160</xdr:rowOff>
        </xdr:from>
        <xdr:to>
          <xdr:col>1</xdr:col>
          <xdr:colOff>922020</xdr:colOff>
          <xdr:row>64</xdr:row>
          <xdr:rowOff>76200</xdr:rowOff>
        </xdr:to>
        <xdr:sp macro="" textlink="">
          <xdr:nvSpPr>
            <xdr:cNvPr id="87045" name="Check Box 5" hidden="1">
              <a:extLst>
                <a:ext uri="{63B3BB69-23CF-44E3-9099-C40C66FF867C}">
                  <a14:compatExt spid="_x0000_s87045"/>
                </a:ext>
                <a:ext uri="{FF2B5EF4-FFF2-40B4-BE49-F238E27FC236}">
                  <a16:creationId xmlns:a16="http://schemas.microsoft.com/office/drawing/2014/main" id="{00000000-0008-0000-0100-000005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59</xdr:row>
          <xdr:rowOff>137160</xdr:rowOff>
        </xdr:from>
        <xdr:to>
          <xdr:col>1</xdr:col>
          <xdr:colOff>922020</xdr:colOff>
          <xdr:row>61</xdr:row>
          <xdr:rowOff>76200</xdr:rowOff>
        </xdr:to>
        <xdr:sp macro="" textlink="">
          <xdr:nvSpPr>
            <xdr:cNvPr id="87046" name="Check Box 6" hidden="1">
              <a:extLst>
                <a:ext uri="{63B3BB69-23CF-44E3-9099-C40C66FF867C}">
                  <a14:compatExt spid="_x0000_s87046"/>
                </a:ext>
                <a:ext uri="{FF2B5EF4-FFF2-40B4-BE49-F238E27FC236}">
                  <a16:creationId xmlns:a16="http://schemas.microsoft.com/office/drawing/2014/main" id="{00000000-0008-0000-0100-000006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57</xdr:row>
          <xdr:rowOff>137160</xdr:rowOff>
        </xdr:from>
        <xdr:to>
          <xdr:col>1</xdr:col>
          <xdr:colOff>922020</xdr:colOff>
          <xdr:row>59</xdr:row>
          <xdr:rowOff>76200</xdr:rowOff>
        </xdr:to>
        <xdr:sp macro="" textlink="">
          <xdr:nvSpPr>
            <xdr:cNvPr id="87047" name="Check Box 7" hidden="1">
              <a:extLst>
                <a:ext uri="{63B3BB69-23CF-44E3-9099-C40C66FF867C}">
                  <a14:compatExt spid="_x0000_s87047"/>
                </a:ext>
                <a:ext uri="{FF2B5EF4-FFF2-40B4-BE49-F238E27FC236}">
                  <a16:creationId xmlns:a16="http://schemas.microsoft.com/office/drawing/2014/main" id="{00000000-0008-0000-0100-000007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54</xdr:row>
          <xdr:rowOff>137160</xdr:rowOff>
        </xdr:from>
        <xdr:to>
          <xdr:col>1</xdr:col>
          <xdr:colOff>922020</xdr:colOff>
          <xdr:row>56</xdr:row>
          <xdr:rowOff>76200</xdr:rowOff>
        </xdr:to>
        <xdr:sp macro="" textlink="">
          <xdr:nvSpPr>
            <xdr:cNvPr id="87048" name="Check Box 8" hidden="1">
              <a:extLst>
                <a:ext uri="{63B3BB69-23CF-44E3-9099-C40C66FF867C}">
                  <a14:compatExt spid="_x0000_s87048"/>
                </a:ext>
                <a:ext uri="{FF2B5EF4-FFF2-40B4-BE49-F238E27FC236}">
                  <a16:creationId xmlns:a16="http://schemas.microsoft.com/office/drawing/2014/main" id="{00000000-0008-0000-0100-000008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52</xdr:row>
          <xdr:rowOff>137160</xdr:rowOff>
        </xdr:from>
        <xdr:to>
          <xdr:col>1</xdr:col>
          <xdr:colOff>922020</xdr:colOff>
          <xdr:row>54</xdr:row>
          <xdr:rowOff>76200</xdr:rowOff>
        </xdr:to>
        <xdr:sp macro="" textlink="">
          <xdr:nvSpPr>
            <xdr:cNvPr id="87049" name="Check Box 9" hidden="1">
              <a:extLst>
                <a:ext uri="{63B3BB69-23CF-44E3-9099-C40C66FF867C}">
                  <a14:compatExt spid="_x0000_s87049"/>
                </a:ext>
                <a:ext uri="{FF2B5EF4-FFF2-40B4-BE49-F238E27FC236}">
                  <a16:creationId xmlns:a16="http://schemas.microsoft.com/office/drawing/2014/main" id="{00000000-0008-0000-0100-000009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91440</xdr:colOff>
          <xdr:row>32</xdr:row>
          <xdr:rowOff>15240</xdr:rowOff>
        </xdr:from>
        <xdr:to>
          <xdr:col>4</xdr:col>
          <xdr:colOff>0</xdr:colOff>
          <xdr:row>33</xdr:row>
          <xdr:rowOff>7620</xdr:rowOff>
        </xdr:to>
        <xdr:sp macro="" textlink="">
          <xdr:nvSpPr>
            <xdr:cNvPr id="87050" name="Option Button 10" hidden="1">
              <a:extLst>
                <a:ext uri="{63B3BB69-23CF-44E3-9099-C40C66FF867C}">
                  <a14:compatExt spid="_x0000_s87050"/>
                </a:ext>
                <a:ext uri="{FF2B5EF4-FFF2-40B4-BE49-F238E27FC236}">
                  <a16:creationId xmlns:a16="http://schemas.microsoft.com/office/drawing/2014/main" id="{00000000-0008-0000-0100-00000A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32</xdr:row>
          <xdr:rowOff>15240</xdr:rowOff>
        </xdr:from>
        <xdr:to>
          <xdr:col>11</xdr:col>
          <xdr:colOff>0</xdr:colOff>
          <xdr:row>33</xdr:row>
          <xdr:rowOff>7620</xdr:rowOff>
        </xdr:to>
        <xdr:sp macro="" textlink="">
          <xdr:nvSpPr>
            <xdr:cNvPr id="87051" name="Option Button 11" hidden="1">
              <a:extLst>
                <a:ext uri="{63B3BB69-23CF-44E3-9099-C40C66FF867C}">
                  <a14:compatExt spid="_x0000_s87051"/>
                </a:ext>
                <a:ext uri="{FF2B5EF4-FFF2-40B4-BE49-F238E27FC236}">
                  <a16:creationId xmlns:a16="http://schemas.microsoft.com/office/drawing/2014/main" id="{00000000-0008-0000-0100-00000B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830580</xdr:colOff>
          <xdr:row>31</xdr:row>
          <xdr:rowOff>167640</xdr:rowOff>
        </xdr:from>
        <xdr:to>
          <xdr:col>14</xdr:col>
          <xdr:colOff>60960</xdr:colOff>
          <xdr:row>33</xdr:row>
          <xdr:rowOff>91440</xdr:rowOff>
        </xdr:to>
        <xdr:sp macro="" textlink="">
          <xdr:nvSpPr>
            <xdr:cNvPr id="87052" name="Group Box 12" hidden="1">
              <a:extLst>
                <a:ext uri="{63B3BB69-23CF-44E3-9099-C40C66FF867C}">
                  <a14:compatExt spid="_x0000_s87052"/>
                </a:ext>
                <a:ext uri="{FF2B5EF4-FFF2-40B4-BE49-F238E27FC236}">
                  <a16:creationId xmlns:a16="http://schemas.microsoft.com/office/drawing/2014/main" id="{00000000-0008-0000-0100-00000C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34</xdr:row>
          <xdr:rowOff>0</xdr:rowOff>
        </xdr:from>
        <xdr:to>
          <xdr:col>16</xdr:col>
          <xdr:colOff>312420</xdr:colOff>
          <xdr:row>35</xdr:row>
          <xdr:rowOff>106680</xdr:rowOff>
        </xdr:to>
        <xdr:sp macro="" textlink="">
          <xdr:nvSpPr>
            <xdr:cNvPr id="87053" name="Group Box 13" hidden="1">
              <a:extLst>
                <a:ext uri="{63B3BB69-23CF-44E3-9099-C40C66FF867C}">
                  <a14:compatExt spid="_x0000_s87053"/>
                </a:ext>
                <a:ext uri="{FF2B5EF4-FFF2-40B4-BE49-F238E27FC236}">
                  <a16:creationId xmlns:a16="http://schemas.microsoft.com/office/drawing/2014/main" id="{00000000-0008-0000-0100-00000D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129540</xdr:colOff>
          <xdr:row>33</xdr:row>
          <xdr:rowOff>175260</xdr:rowOff>
        </xdr:from>
        <xdr:to>
          <xdr:col>3</xdr:col>
          <xdr:colOff>396240</xdr:colOff>
          <xdr:row>35</xdr:row>
          <xdr:rowOff>45720</xdr:rowOff>
        </xdr:to>
        <xdr:sp macro="" textlink="">
          <xdr:nvSpPr>
            <xdr:cNvPr id="87054" name="Option Button 14" hidden="1">
              <a:extLst>
                <a:ext uri="{63B3BB69-23CF-44E3-9099-C40C66FF867C}">
                  <a14:compatExt spid="_x0000_s87054"/>
                </a:ext>
                <a:ext uri="{FF2B5EF4-FFF2-40B4-BE49-F238E27FC236}">
                  <a16:creationId xmlns:a16="http://schemas.microsoft.com/office/drawing/2014/main" id="{00000000-0008-0000-0100-00000E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129540</xdr:colOff>
          <xdr:row>33</xdr:row>
          <xdr:rowOff>175260</xdr:rowOff>
        </xdr:from>
        <xdr:to>
          <xdr:col>10</xdr:col>
          <xdr:colOff>396240</xdr:colOff>
          <xdr:row>35</xdr:row>
          <xdr:rowOff>45720</xdr:rowOff>
        </xdr:to>
        <xdr:sp macro="" textlink="">
          <xdr:nvSpPr>
            <xdr:cNvPr id="87055" name="Option Button 15" hidden="1">
              <a:extLst>
                <a:ext uri="{63B3BB69-23CF-44E3-9099-C40C66FF867C}">
                  <a14:compatExt spid="_x0000_s87055"/>
                </a:ext>
                <a:ext uri="{FF2B5EF4-FFF2-40B4-BE49-F238E27FC236}">
                  <a16:creationId xmlns:a16="http://schemas.microsoft.com/office/drawing/2014/main" id="{00000000-0008-0000-0100-00000F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129540</xdr:colOff>
          <xdr:row>34</xdr:row>
          <xdr:rowOff>175260</xdr:rowOff>
        </xdr:from>
        <xdr:to>
          <xdr:col>3</xdr:col>
          <xdr:colOff>396240</xdr:colOff>
          <xdr:row>36</xdr:row>
          <xdr:rowOff>45720</xdr:rowOff>
        </xdr:to>
        <xdr:sp macro="" textlink="">
          <xdr:nvSpPr>
            <xdr:cNvPr id="87056" name="Option Button 16" hidden="1">
              <a:extLst>
                <a:ext uri="{63B3BB69-23CF-44E3-9099-C40C66FF867C}">
                  <a14:compatExt spid="_x0000_s87056"/>
                </a:ext>
                <a:ext uri="{FF2B5EF4-FFF2-40B4-BE49-F238E27FC236}">
                  <a16:creationId xmlns:a16="http://schemas.microsoft.com/office/drawing/2014/main" id="{00000000-0008-0000-0100-000010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oneCellAnchor>
    <xdr:from>
      <xdr:col>41</xdr:col>
      <xdr:colOff>64015</xdr:colOff>
      <xdr:row>74</xdr:row>
      <xdr:rowOff>25400</xdr:rowOff>
    </xdr:from>
    <xdr:ext cx="7801517" cy="9616199"/>
    <xdr:pic>
      <xdr:nvPicPr>
        <xdr:cNvPr id="22" name="図 21">
          <a:extLst>
            <a:ext uri="{FF2B5EF4-FFF2-40B4-BE49-F238E27FC236}">
              <a16:creationId xmlns:a16="http://schemas.microsoft.com/office/drawing/2014/main" id="{62287A9B-3166-4D7D-8F2D-2B8138964D21}"/>
            </a:ext>
          </a:extLst>
        </xdr:cNvPr>
        <xdr:cNvPicPr>
          <a:picLocks noChangeAspect="1"/>
        </xdr:cNvPicPr>
      </xdr:nvPicPr>
      <xdr:blipFill>
        <a:blip xmlns:r="http://schemas.openxmlformats.org/officeDocument/2006/relationships" r:embed="rId3"/>
        <a:stretch>
          <a:fillRect/>
        </a:stretch>
      </xdr:blipFill>
      <xdr:spPr>
        <a:xfrm>
          <a:off x="18169135" y="14122400"/>
          <a:ext cx="7801517" cy="9616199"/>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xdr:from>
      <xdr:col>0</xdr:col>
      <xdr:colOff>152400</xdr:colOff>
      <xdr:row>31</xdr:row>
      <xdr:rowOff>53340</xdr:rowOff>
    </xdr:from>
    <xdr:to>
      <xdr:col>0</xdr:col>
      <xdr:colOff>205740</xdr:colOff>
      <xdr:row>44</xdr:row>
      <xdr:rowOff>144780</xdr:rowOff>
    </xdr:to>
    <xdr:sp macro="" textlink="">
      <xdr:nvSpPr>
        <xdr:cNvPr id="22" name="左大かっこ 21">
          <a:extLst>
            <a:ext uri="{FF2B5EF4-FFF2-40B4-BE49-F238E27FC236}">
              <a16:creationId xmlns:a16="http://schemas.microsoft.com/office/drawing/2014/main" id="{680280DD-1A22-D05F-35F7-8131E1CED9A6}"/>
            </a:ext>
          </a:extLst>
        </xdr:cNvPr>
        <xdr:cNvSpPr/>
      </xdr:nvSpPr>
      <xdr:spPr>
        <a:xfrm>
          <a:off x="152400" y="5958840"/>
          <a:ext cx="53340" cy="2552700"/>
        </a:xfrm>
        <a:prstGeom prst="leftBracket">
          <a:avLst/>
        </a:prstGeom>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205740</xdr:colOff>
      <xdr:row>31</xdr:row>
      <xdr:rowOff>45720</xdr:rowOff>
    </xdr:from>
    <xdr:to>
      <xdr:col>16</xdr:col>
      <xdr:colOff>259080</xdr:colOff>
      <xdr:row>44</xdr:row>
      <xdr:rowOff>137160</xdr:rowOff>
    </xdr:to>
    <xdr:sp macro="" textlink="">
      <xdr:nvSpPr>
        <xdr:cNvPr id="23" name="左大かっこ 22">
          <a:extLst>
            <a:ext uri="{FF2B5EF4-FFF2-40B4-BE49-F238E27FC236}">
              <a16:creationId xmlns:a16="http://schemas.microsoft.com/office/drawing/2014/main" id="{AAF1EE26-AA77-4921-94DC-0A623BD8BFBB}"/>
            </a:ext>
          </a:extLst>
        </xdr:cNvPr>
        <xdr:cNvSpPr/>
      </xdr:nvSpPr>
      <xdr:spPr>
        <a:xfrm rot="10800000">
          <a:off x="5669280" y="5951220"/>
          <a:ext cx="53340" cy="2552700"/>
        </a:xfrm>
        <a:prstGeom prst="leftBracket">
          <a:avLst/>
        </a:prstGeom>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2949201-8E6C-4CC6-B9FE-D9417EE6335A}" name="テーブル32" displayName="テーブル32" ref="A2:CA46" totalsRowShown="0" headerRowDxfId="80" dataDxfId="79">
  <autoFilter ref="A2:CA46" xr:uid="{83671A64-04C5-412F-94F1-94511263BB04}"/>
  <tableColumns count="79">
    <tableColumn id="1" xr3:uid="{3593BAA0-E19A-41E3-81C1-7C22EC261D64}" name="シート名" dataDxfId="78"/>
    <tableColumn id="2" xr3:uid="{A7C05011-7387-4534-91E6-4940DF9AD623}" name="Link" dataDxfId="77">
      <calculatedColumnFormula>HYPERLINK("#"&amp;A3&amp;"!S1","Link")</calculatedColumnFormula>
    </tableColumn>
    <tableColumn id="3" xr3:uid="{B5EE857B-CB75-4252-9A76-730AAE39EBCF}" name="職名" dataDxfId="76">
      <calculatedColumnFormula array="1">IFERROR(INDIRECT($A3&amp;"!ｋ８"),"")</calculatedColumnFormula>
    </tableColumn>
    <tableColumn id="4" xr3:uid="{954F2FEC-D740-4657-9AAF-837798C575C1}" name="氏名" dataDxfId="75">
      <calculatedColumnFormula array="1">IFERROR(INDIRECT($A3&amp;"!ｋ９"),"")</calculatedColumnFormula>
    </tableColumn>
    <tableColumn id="5" xr3:uid="{EBD9A29E-D78D-4D7F-BB9F-57330F5551A2}" name="申請日" dataDxfId="74">
      <calculatedColumnFormula array="1">IFERROR(INDIRECT($A3&amp;"!AQ10"),"")</calculatedColumnFormula>
    </tableColumn>
    <tableColumn id="6" xr3:uid="{FE024452-B4B8-4406-A54E-6E43C90171E1}" name="承認日" dataDxfId="73">
      <calculatedColumnFormula array="1">IFERROR(INDIRECT($A3&amp;"!AQ11"),"")</calculatedColumnFormula>
    </tableColumn>
    <tableColumn id="7" xr3:uid="{9C6F7DB8-D458-4011-85A3-ED91F1CDA04C}" name="財源コ" dataDxfId="72">
      <calculatedColumnFormula array="1">IFERROR(INDIRECT($A3&amp;"!I42"),"")</calculatedColumnFormula>
    </tableColumn>
    <tableColumn id="8" xr3:uid="{43AD659E-9F63-4EAA-A3D0-671D8989FAA5}" name="財源名" dataDxfId="71">
      <calculatedColumnFormula array="1">IFERROR(INDIRECT($A3&amp;"!L42"),"")</calculatedColumnFormula>
    </tableColumn>
    <tableColumn id="9" xr3:uid="{A8E0CF40-36DD-43A2-A28A-CA80BA46EC19}" name="所管コ" dataDxfId="70">
      <calculatedColumnFormula array="1">IFERROR(INDIRECT($A3&amp;"!I43"),"")</calculatedColumnFormula>
    </tableColumn>
    <tableColumn id="10" xr3:uid="{A530FED2-6248-40C5-8343-1142EA0BB687}" name="所管名" dataDxfId="69">
      <calculatedColumnFormula array="1">IFERROR(INDIRECT($A3&amp;"!L43"),"")</calculatedColumnFormula>
    </tableColumn>
    <tableColumn id="11" xr3:uid="{5962038F-49DB-4A95-9D4A-3A0ABD9C8642}" name="目的コ" dataDxfId="68">
      <calculatedColumnFormula array="1">IFERROR(INDIRECT($A3&amp;"!I44"),"")</calculatedColumnFormula>
    </tableColumn>
    <tableColumn id="12" xr3:uid="{A5424A4B-AB2B-4F82-AB59-25FD5036837D}" name="目的名" dataDxfId="67">
      <calculatedColumnFormula array="1">IFERROR(INDIRECT($A3&amp;"!L44"),"")</calculatedColumnFormula>
    </tableColumn>
    <tableColumn id="13" xr3:uid="{D9D215CD-0D02-45BB-8906-DC1BE8D0B42E}" name="Pコ" dataDxfId="66">
      <calculatedColumnFormula array="1">IFERROR(INDIRECT($A3&amp;"!I45"),"")</calculatedColumnFormula>
    </tableColumn>
    <tableColumn id="14" xr3:uid="{B9469D92-17B7-4BB8-B2CA-ECBB9B97D5CD}" name="P名" dataDxfId="65">
      <calculatedColumnFormula array="1">IFERROR(INDIRECT($A3&amp;"!L45"),"")</calculatedColumnFormula>
    </tableColumn>
    <tableColumn id="15" xr3:uid="{409ABE38-AE86-4B53-A744-455D18D9499A}" name="配分機関/府省庁名" dataDxfId="64">
      <calculatedColumnFormula array="1">IFERROR(INDIRECT($A3&amp;"!D18"),"")</calculatedColumnFormula>
    </tableColumn>
    <tableColumn id="16" xr3:uid="{AF5A3168-D6BA-4F0E-B285-244E80334770}" name="研究開発事業名" dataDxfId="63">
      <calculatedColumnFormula array="1">IFERROR(INDIRECT($A3&amp;"!D19"),"")</calculatedColumnFormula>
    </tableColumn>
    <tableColumn id="17" xr3:uid="{70179574-C0FF-4CC9-A398-640BA4FA993C}" name="プロジェクト名称（課題名）" dataDxfId="62">
      <calculatedColumnFormula array="1">IFERROR(INDIRECT($A3&amp;"!D20"),"")</calculatedColumnFormula>
    </tableColumn>
    <tableColumn id="24" xr3:uid="{A929DD80-2567-42D7-95C8-81F60EE1FC30}" name="分担の場合の代表者の了承" dataDxfId="61">
      <calculatedColumnFormula array="1">IFERROR(INDIRECT($A3&amp;"!AS34"),"")</calculatedColumnFormula>
    </tableColumn>
    <tableColumn id="40" xr3:uid="{0F494E7F-8DE8-47F0-9FA6-3A9902EE0F53}" name="当該年度" dataDxfId="60">
      <calculatedColumnFormula array="1">IFERROR(INDIRECT($A3&amp;"!W3"),"")</calculatedColumnFormula>
    </tableColumn>
    <tableColumn id="18" xr3:uid="{4C3CE542-414B-4F03-B31B-806F1256D5F2}" name="研究開発期間_始" dataDxfId="59">
      <calculatedColumnFormula array="1">IFERROR(INDIRECT($A3&amp;"!AQ3"),"")</calculatedColumnFormula>
    </tableColumn>
    <tableColumn id="19" xr3:uid="{1A0D1FA0-A3D5-4D25-8392-63A15CC086B8}" name="研究開発期間_終" dataDxfId="58">
      <calculatedColumnFormula array="1">IFERROR(INDIRECT($A3&amp;"!AQ4"),"")</calculatedColumnFormula>
    </tableColumn>
    <tableColumn id="20" xr3:uid="{6360BFFA-1EE6-4FEA-89D2-55DBA0341B16}" name="拠出期間_始" dataDxfId="57">
      <calculatedColumnFormula array="1">IFERROR(INDIRECT($A3&amp;"!AQ5"),"")</calculatedColumnFormula>
    </tableColumn>
    <tableColumn id="21" xr3:uid="{BF5D819F-77DB-4913-B141-D6C7D01C4598}" name="拠出期間_終" dataDxfId="56">
      <calculatedColumnFormula array="1">IFERROR(INDIRECT($A3&amp;"!AQ6"),"")</calculatedColumnFormula>
    </tableColumn>
    <tableColumn id="22" xr3:uid="{C14ED275-4B60-421C-B6E9-072C019909A2}" name="拠出期間_月数" dataDxfId="55">
      <calculatedColumnFormula array="1">IFERROR(INDIRECT($A3&amp;"!AQ7"),"")</calculatedColumnFormula>
    </tableColumn>
    <tableColumn id="36" xr3:uid="{9BC965DB-4802-4C8E-80CC-8EE132992099}" name="研究計画書等作成月" dataDxfId="54">
      <calculatedColumnFormula array="1">IFERROR(INDIRECT($A3&amp;"!AQ1３"),"")</calculatedColumnFormula>
    </tableColumn>
    <tableColumn id="23" xr3:uid="{F038D2D1-5BDA-46E1-B7E1-C59D10502B8C}" name="前年度開始日" dataDxfId="53">
      <calculatedColumnFormula array="1">IFERROR(INDIRECT($A3&amp;"!AQ8"),"")</calculatedColumnFormula>
    </tableColumn>
    <tableColumn id="25" xr3:uid="{9D2D89F5-0EA0-42DB-9C45-2BD4FEF8F5ED}" name="月給制・基幹年俸制又は基本年俸制" dataDxfId="52">
      <calculatedColumnFormula array="1">IFERROR(INDIRECT($A3&amp;"!W４"),"")</calculatedColumnFormula>
    </tableColumn>
    <tableColumn id="61" xr3:uid="{C64D0B7D-F23E-4E65-AE4C-FD4B9882494D}" name="裁量労働制又は固定時間勤務制" dataDxfId="51">
      <calculatedColumnFormula array="1">IFERROR(INDIRECT($A3&amp;"!W５"),"")</calculatedColumnFormula>
    </tableColumn>
    <tableColumn id="26" xr3:uid="{EAE30185-F17C-483C-9491-8608F95EE35D}" name="俸給月額" dataDxfId="50">
      <calculatedColumnFormula array="1">IFERROR(INDIRECT($A3&amp;"!W1４"),"")</calculatedColumnFormula>
    </tableColumn>
    <tableColumn id="27" xr3:uid="{81BEC482-FD2F-4692-98C0-9015E1BA1E73}" name="教育研究等連携手当支給率" dataDxfId="49" dataCellStyle="桁区切り">
      <calculatedColumnFormula array="1">IFERROR(INDIRECT($A3&amp;"!W1５"),"")</calculatedColumnFormula>
    </tableColumn>
    <tableColumn id="28" xr3:uid="{11092014-7CDD-4F4E-98E5-846A79ED9C29}" name="教育研究等連携手当額" dataDxfId="48">
      <calculatedColumnFormula array="1">IFERROR(INDIRECT($A3&amp;"!W1６"),"")</calculatedColumnFormula>
    </tableColumn>
    <tableColumn id="66" xr3:uid="{B3A59AAF-B02F-4EE9-BBE3-6AA18B5A7C21}" name="基本給等" dataDxfId="47">
      <calculatedColumnFormula array="1">IFERROR(INDIRECT($A3&amp;"!W１７"),"")</calculatedColumnFormula>
    </tableColumn>
    <tableColumn id="29" xr3:uid="{AEAE0C1B-276A-498E-A502-8717D6589762}" name="６月支給期末・勤勉手当日数" dataDxfId="46" dataCellStyle="桁区切り">
      <calculatedColumnFormula array="1">IFERROR(INDIRECT($A3&amp;"!W1８"),"")</calculatedColumnFormula>
    </tableColumn>
    <tableColumn id="30" xr3:uid="{FF2D83B1-A045-4894-AB93-CA49748E67E1}" name="12月支給期末・勤勉手当算入日数" dataDxfId="45" dataCellStyle="パーセント">
      <calculatedColumnFormula array="1">IFERROR(INDIRECT($A3&amp;"!W１９"),"")</calculatedColumnFormula>
    </tableColumn>
    <tableColumn id="31" xr3:uid="{8F620EDD-0903-415E-9B9F-52643FFF5240}" name="期末・勤勉手当支給回数" dataDxfId="44" dataCellStyle="桁区切り">
      <calculatedColumnFormula array="1">IFERROR(INDIRECT($A3&amp;"!W２０"),"")</calculatedColumnFormula>
    </tableColumn>
    <tableColumn id="32" xr3:uid="{F1D6D829-AC4D-41BD-AC4D-1F89E076EC1F}" name="拠出対象人件費" dataDxfId="43" dataCellStyle="桁区切り">
      <calculatedColumnFormula array="1">IFERROR(INDIRECT($A3&amp;"!W２１"),"")</calculatedColumnFormula>
    </tableColumn>
    <tableColumn id="33" xr3:uid="{4A57D282-39D9-4FC0-9E48-AC3F0D9FA648}" name="ハイブリットサラリーの際の運交金比率" dataDxfId="42">
      <calculatedColumnFormula array="1">IFERROR(INDIRECT($A3&amp;"!w２２"),"")</calculatedColumnFormula>
    </tableColumn>
    <tableColumn id="34" xr3:uid="{501F6C5C-188B-426B-9809-3421C8E56757}" name="エフォート" dataDxfId="41" dataCellStyle="桁区切り">
      <calculatedColumnFormula array="1">IFERROR(INDIRECT($A3&amp;"!W２３ "),"")</calculatedColumnFormula>
    </tableColumn>
    <tableColumn id="35" xr3:uid="{36894C3A-3571-41AE-97CD-3B48C61D8F46}" name="A上限額" dataDxfId="40" dataCellStyle="パーセント">
      <calculatedColumnFormula array="1">IFERROR(INDIRECT($A3&amp;"!W２6"),"")</calculatedColumnFormula>
    </tableColumn>
    <tableColumn id="37" xr3:uid="{EEE7A4C5-BE83-4383-B1AF-E56DE5E2B1AC}" name="B直接経費" dataDxfId="39" dataCellStyle="桁区切り">
      <calculatedColumnFormula array="1">IFERROR(INDIRECT($A3&amp;"!W29"),"")</calculatedColumnFormula>
    </tableColumn>
    <tableColumn id="39" xr3:uid="{559A6CB7-8363-4AA0-87E7-25F6745DCBB0}" name="B上限額" dataDxfId="38">
      <calculatedColumnFormula array="1">IFERROR(INDIRECT($A3&amp;"!W3０"),"")</calculatedColumnFormula>
    </tableColumn>
    <tableColumn id="62" xr3:uid="{03862027-0891-4577-8990-B9F4C057E5F4}" name="C機関上限" dataDxfId="37">
      <calculatedColumnFormula array="1">IFERROR(INDIRECT($A3&amp;"!W3２"),"")</calculatedColumnFormula>
    </tableColumn>
    <tableColumn id="41" xr3:uid="{EE8A58E3-4939-4390-83D1-988F06A62EE2}" name="D可能額" dataDxfId="36">
      <calculatedColumnFormula array="1">IFERROR(INDIRECT($A3&amp;"!Z30"),"")</calculatedColumnFormula>
    </tableColumn>
    <tableColumn id="63" xr3:uid="{22FD9447-3488-4C34-B5A8-ABC6E698191A}" name="E拠出額" dataDxfId="35">
      <calculatedColumnFormula array="1">IFERROR(INDIRECT($A3&amp;"!z33"),"")</calculatedColumnFormula>
    </tableColumn>
    <tableColumn id="43" xr3:uid="{60CA3962-C702-4180-BD4E-55B94F5ED4F6}" name="F非課税・不課税等取引に係る消費税相当額" dataDxfId="34">
      <calculatedColumnFormula array="1">IFERROR(INDIRECT($A3&amp;"!w３４"),"")</calculatedColumnFormula>
    </tableColumn>
    <tableColumn id="44" xr3:uid="{FA03A065-1DE1-404C-A603-E1EFB7E7F52C}" name="PI等へのインセンティブ付与（70％)" dataDxfId="33">
      <calculatedColumnFormula array="1">IFERROR(INDIRECT($A3&amp;"!K30"),"")</calculatedColumnFormula>
    </tableColumn>
    <tableColumn id="45" xr3:uid="{2124BFBC-5E37-41A9-9CB5-3424A29DD62E}" name="インセンティブ付与方法" dataDxfId="32">
      <calculatedColumnFormula array="1">IFERROR(INDIRECT($A3&amp;"!AS32"),"")</calculatedColumnFormula>
    </tableColumn>
    <tableColumn id="46" xr3:uid="{9ED983BF-FF9E-4F97-B56D-0C84CE46B51B}" name="I_本部（30％）" dataDxfId="31">
      <calculatedColumnFormula array="1">IFERROR(INDIRECT($A3&amp;"!K31"),"")</calculatedColumnFormula>
    </tableColumn>
    <tableColumn id="47" xr3:uid="{7C0BA252-AF58-4687-9399-72AA10021BEA}" name="雇用保険" dataDxfId="30">
      <calculatedColumnFormula array="1">IFERROR(INDIRECT($A3&amp;"!U37"),"")</calculatedColumnFormula>
    </tableColumn>
    <tableColumn id="48" xr3:uid="{47C10ED7-BD29-4DEB-9CA1-68005A151C61}" name="労災保険" dataDxfId="29">
      <calculatedColumnFormula array="1">IFERROR(INDIRECT($A3&amp;"!U38"),"")</calculatedColumnFormula>
    </tableColumn>
    <tableColumn id="49" xr3:uid="{01023220-3499-4134-A559-5DF775165CF3}" name="共済負担金" dataDxfId="28">
      <calculatedColumnFormula array="1">IFERROR(INDIRECT($A3&amp;"!U39"),"")</calculatedColumnFormula>
    </tableColumn>
    <tableColumn id="50" xr3:uid="{CBB75A36-AC90-4455-878A-43DC0C1098EA}" name="事業主負担計" dataDxfId="27">
      <calculatedColumnFormula array="1">IFERROR(INDIRECT($A3&amp;"!W37"),"")</calculatedColumnFormula>
    </tableColumn>
    <tableColumn id="51" xr3:uid="{270BB805-9E65-437D-9F9D-BE900A606891}" name="本部実質配分概算" dataDxfId="26">
      <calculatedColumnFormula array="1">IFERROR(INDIRECT($A3&amp;"!W39"),"")</calculatedColumnFormula>
    </tableColumn>
    <tableColumn id="64" xr3:uid="{737D0FFA-88AA-4B85-B6A7-50218824C67F}" name="拠出額内訳_給与から" dataDxfId="25">
      <calculatedColumnFormula array="1">IFERROR(INDIRECT($A3&amp;"!AB37"),"")</calculatedColumnFormula>
    </tableColumn>
    <tableColumn id="68" xr3:uid="{171D004A-BB68-4DE9-BA62-ABB9331E448E}" name="拠出額内訳_賞与から" dataDxfId="24">
      <calculatedColumnFormula array="1">IFERROR(INDIRECT($A3&amp;"!AB38"),"")</calculatedColumnFormula>
    </tableColumn>
    <tableColumn id="69" xr3:uid="{92AC3297-C287-4C35-A05C-B6ED7C1084F0}" name="拠出額内訳_調整額" dataDxfId="23">
      <calculatedColumnFormula array="1">IFERROR(INDIRECT($A3&amp;"!AB39"),"")</calculatedColumnFormula>
    </tableColumn>
    <tableColumn id="52" xr3:uid="{24DE5A11-7986-4C1E-8F90-F41921CD8414}" name="本制度に申請する年度に申請者自らの判断で使用可能な直接経費の額が分かるもの（例：研究計画書、交付申請書等）" dataDxfId="22">
      <calculatedColumnFormula array="1">IFERROR(INDIRECT($A3&amp;"!A54"),"")</calculatedColumnFormula>
    </tableColumn>
    <tableColumn id="53" xr3:uid="{A0796F4B-258A-445C-B1C8-78538F2E001B}" name="本制度に申請する年度の拠出を希望する期間における当該競争的研究費のエフォート証明書（部局にて発行されたもの）" dataDxfId="21">
      <calculatedColumnFormula array="1">IFERROR(INDIRECT($A3&amp;"!A56"),"")</calculatedColumnFormula>
    </tableColumn>
    <tableColumn id="54" xr3:uid="{A5851200-33FA-476E-AC9E-842E7B11433A}" name="当該競争的研究費の公募要領及び事務処理要領等における「本制度が認められていることが分かる頁」及び「拠出上限額等が分かる頁」" dataDxfId="20">
      <calculatedColumnFormula array="1">IFERROR(INDIRECT($A3&amp;"!A59"),"")</calculatedColumnFormula>
    </tableColumn>
    <tableColumn id="55" xr3:uid="{A9D2FDEF-E019-4D30-9F4C-E135294F4BA2}" name="（研究分担者の場合）「研究分担者も本制度が認められていることが分かる頁」" dataDxfId="19">
      <calculatedColumnFormula array="1">IFERROR(INDIRECT($A3&amp;"!A61"),"")</calculatedColumnFormula>
    </tableColumn>
    <tableColumn id="56" xr3:uid="{1042C56C-1DDE-4430-956E-DAAE9CAD7C73}" name="配分機関に対し、研究計画書等において、本制度に申請する年度に人件費（PI人件費）の計上を行っており、了承を得ている。" dataDxfId="18">
      <calculatedColumnFormula array="1">IFERROR(INDIRECT($A3&amp;"!A70"),"")</calculatedColumnFormula>
    </tableColumn>
    <tableColumn id="57" xr3:uid="{814F81DF-F9A8-4138-A90A-72948B44FD6F}" name="本制度の申請書に添付するエフォート証明書に記載されたエフォートと、e-Rad等に設定した当該競争的研究費のエフォートは一致している。" dataDxfId="17">
      <calculatedColumnFormula array="1">IFERROR(INDIRECT($A3&amp;"!A73"),"")</calculatedColumnFormula>
    </tableColumn>
    <tableColumn id="58" xr3:uid="{DC5CC5E9-6241-44A1-8E56-C806D291A426}" name="申請者は、本制度の実施期間における自らの雇用財源が主に運営費交付金であるとともに、当該雇用財源において特定の業務に従事することを目的とされていない者である。" dataDxfId="16">
      <calculatedColumnFormula array="1">IFERROR(INDIRECT($A3&amp;"!A76"),"")</calculatedColumnFormula>
    </tableColumn>
    <tableColumn id="59" xr3:uid="{0935CD81-AAE6-46F8-A20E-4DD212A6CF6C}" name="本制度に申請することについて、当該課題に従事する他の研究代表者・研究分担者に了承を得ている。（さきがけ等の個人型の事業においてはチェック不要）" dataDxfId="15">
      <calculatedColumnFormula array="1">IFERROR(INDIRECT($A3&amp;"!A80"),"")</calculatedColumnFormula>
    </tableColumn>
    <tableColumn id="42" xr3:uid="{67A9FC0E-5247-4D59-9ADC-C088966DDE55}" name="担当部局" dataDxfId="14">
      <calculatedColumnFormula array="1">IFERROR(INDIRECT($A3&amp;"!U45"),"")</calculatedColumnFormula>
    </tableColumn>
    <tableColumn id="60" xr3:uid="{05F8C094-772C-4221-9AE7-58C239D98D9C}" name="担当" dataDxfId="13">
      <calculatedColumnFormula array="1">IFERROR(INDIRECT($A3&amp;"!ｘ45"),"")</calculatedColumnFormula>
    </tableColumn>
    <tableColumn id="65" xr3:uid="{92AFDCA7-AAF3-42A6-9B57-B1A9A48699A2}" name="電話" dataDxfId="12">
      <calculatedColumnFormula array="1">IFERROR(INDIRECT($A3&amp;"!U46"),"")</calculatedColumnFormula>
    </tableColumn>
    <tableColumn id="67" xr3:uid="{B05F8D71-240D-415D-9157-89C937BFFA6A}" name="メール" dataDxfId="11">
      <calculatedColumnFormula array="1">IFERROR(INDIRECT($A3&amp;"!U4７"),"")</calculatedColumnFormula>
    </tableColumn>
    <tableColumn id="38" xr3:uid="{1431661F-C8E2-40EC-91D9-257C5F05A2CA}" name="66" dataDxfId="10">
      <calculatedColumnFormula array="1">IFERROR(INDIRECT($A3&amp;"!T44"),"")</calculatedColumnFormula>
    </tableColumn>
    <tableColumn id="70" xr3:uid="{88E3F5C3-D8AB-4E7B-AB93-16D7BD7596D7}" name="67" dataDxfId="9"/>
    <tableColumn id="71" xr3:uid="{B2FB49AC-7523-4328-844E-9584324A1597}" name="68" dataDxfId="8"/>
    <tableColumn id="72" xr3:uid="{C48098DA-5D1F-4B53-A1FF-CCA26EEE9E46}" name="69" dataDxfId="7"/>
    <tableColumn id="73" xr3:uid="{A76DCAEF-2707-4173-BD0B-BA575467B4CD}" name="70" dataDxfId="6"/>
    <tableColumn id="74" xr3:uid="{8CA8F1D4-FEAF-46C0-8171-C51AF82BB235}" name="71" dataDxfId="5"/>
    <tableColumn id="75" xr3:uid="{9D5DEAFA-7B59-46CF-A3A7-1A11963289E9}" name="72" dataDxfId="4"/>
    <tableColumn id="76" xr3:uid="{2234DB96-EE87-48BC-849C-1E73BEFD48A4}" name="73" dataDxfId="3"/>
    <tableColumn id="77" xr3:uid="{92645026-7ADF-466D-ACB9-9D7375F76995}" name="74" dataDxfId="2"/>
    <tableColumn id="78" xr3:uid="{07DA841B-5365-4F8E-A86C-02F8A119101C}" name="75" dataDxfId="1"/>
    <tableColumn id="79" xr3:uid="{80DC3CCA-5563-4F96-8C55-9A2071F4FA92}" name="76" dataDxfId="0"/>
  </tableColumns>
  <tableStyleInfo name="TableStyleMedium2"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omments" Target="../comments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9.xml"/><Relationship Id="rId13" Type="http://schemas.openxmlformats.org/officeDocument/2006/relationships/ctrlProp" Target="../ctrlProps/ctrlProp24.xml"/><Relationship Id="rId18" Type="http://schemas.openxmlformats.org/officeDocument/2006/relationships/ctrlProp" Target="../ctrlProps/ctrlProp29.xml"/><Relationship Id="rId3" Type="http://schemas.openxmlformats.org/officeDocument/2006/relationships/printerSettings" Target="../printerSettings/printerSettings2.bin"/><Relationship Id="rId21" Type="http://schemas.openxmlformats.org/officeDocument/2006/relationships/ctrlProp" Target="../ctrlProps/ctrlProp32.xml"/><Relationship Id="rId7" Type="http://schemas.openxmlformats.org/officeDocument/2006/relationships/ctrlProp" Target="../ctrlProps/ctrlProp18.xml"/><Relationship Id="rId12" Type="http://schemas.openxmlformats.org/officeDocument/2006/relationships/ctrlProp" Target="../ctrlProps/ctrlProp23.xml"/><Relationship Id="rId17" Type="http://schemas.openxmlformats.org/officeDocument/2006/relationships/ctrlProp" Target="../ctrlProps/ctrlProp28.xml"/><Relationship Id="rId2" Type="http://schemas.openxmlformats.org/officeDocument/2006/relationships/hyperlink" Target="mailto:*****.******.ft@un.tsukuba.ac.jp" TargetMode="External"/><Relationship Id="rId16" Type="http://schemas.openxmlformats.org/officeDocument/2006/relationships/ctrlProp" Target="../ctrlProps/ctrlProp27.xml"/><Relationship Id="rId20" Type="http://schemas.openxmlformats.org/officeDocument/2006/relationships/ctrlProp" Target="../ctrlProps/ctrlProp31.xml"/><Relationship Id="rId1" Type="http://schemas.openxmlformats.org/officeDocument/2006/relationships/hyperlink" Target="mailto:*****.******.ft@un.tsukuba.ac.jp" TargetMode="External"/><Relationship Id="rId6" Type="http://schemas.openxmlformats.org/officeDocument/2006/relationships/ctrlProp" Target="../ctrlProps/ctrlProp17.xml"/><Relationship Id="rId11" Type="http://schemas.openxmlformats.org/officeDocument/2006/relationships/ctrlProp" Target="../ctrlProps/ctrlProp22.xml"/><Relationship Id="rId5" Type="http://schemas.openxmlformats.org/officeDocument/2006/relationships/vmlDrawing" Target="../drawings/vmlDrawing2.vml"/><Relationship Id="rId15" Type="http://schemas.openxmlformats.org/officeDocument/2006/relationships/ctrlProp" Target="../ctrlProps/ctrlProp26.xml"/><Relationship Id="rId10" Type="http://schemas.openxmlformats.org/officeDocument/2006/relationships/ctrlProp" Target="../ctrlProps/ctrlProp21.xml"/><Relationship Id="rId19" Type="http://schemas.openxmlformats.org/officeDocument/2006/relationships/ctrlProp" Target="../ctrlProps/ctrlProp30.xml"/><Relationship Id="rId4" Type="http://schemas.openxmlformats.org/officeDocument/2006/relationships/drawing" Target="../drawings/drawing2.xml"/><Relationship Id="rId9" Type="http://schemas.openxmlformats.org/officeDocument/2006/relationships/ctrlProp" Target="../ctrlProps/ctrlProp20.xml"/><Relationship Id="rId14" Type="http://schemas.openxmlformats.org/officeDocument/2006/relationships/ctrlProp" Target="../ctrlProps/ctrlProp25.xml"/><Relationship Id="rId22" Type="http://schemas.openxmlformats.org/officeDocument/2006/relationships/comments" Target="../comments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88F777-3E32-4FBB-9C88-BF76F0715ABB}">
  <sheetPr>
    <pageSetUpPr fitToPage="1"/>
  </sheetPr>
  <dimension ref="A1:BF92"/>
  <sheetViews>
    <sheetView zoomScaleNormal="100" zoomScaleSheetLayoutView="100" workbookViewId="0">
      <selection activeCell="W23" sqref="W23"/>
    </sheetView>
  </sheetViews>
  <sheetFormatPr defaultColWidth="8.796875" defaultRowHeight="15" customHeight="1"/>
  <cols>
    <col min="1" max="1" width="3.3984375" style="1" customWidth="1"/>
    <col min="2" max="2" width="13" style="1" customWidth="1"/>
    <col min="3" max="3" width="12.296875" style="1" customWidth="1"/>
    <col min="4" max="4" width="5.69921875" style="1" customWidth="1"/>
    <col min="5" max="9" width="2.69921875" style="1" customWidth="1"/>
    <col min="10" max="10" width="4.59765625" style="1" customWidth="1"/>
    <col min="11" max="11" width="5.69921875" style="1" customWidth="1"/>
    <col min="12" max="16" width="2.69921875" style="1" customWidth="1"/>
    <col min="17" max="17" width="4.59765625" style="1" customWidth="1"/>
    <col min="18" max="18" width="0.8984375" style="1" customWidth="1"/>
    <col min="19" max="19" width="2.69921875" style="1" customWidth="1"/>
    <col min="20" max="20" width="13.09765625" style="1" customWidth="1"/>
    <col min="21" max="21" width="10.19921875" style="1" bestFit="1" customWidth="1"/>
    <col min="22" max="22" width="9.59765625" style="1" customWidth="1"/>
    <col min="23" max="23" width="18.09765625" style="1" customWidth="1"/>
    <col min="24" max="24" width="3.59765625" style="1" customWidth="1"/>
    <col min="25" max="25" width="4.296875" style="1" customWidth="1"/>
    <col min="26" max="26" width="2.5" style="1" customWidth="1"/>
    <col min="27" max="27" width="3.3984375" style="1" customWidth="1"/>
    <col min="28" max="28" width="3.5" style="1" customWidth="1"/>
    <col min="29" max="30" width="4.19921875" style="1" customWidth="1"/>
    <col min="31" max="31" width="0.8984375" style="1" customWidth="1"/>
    <col min="32" max="40" width="8.796875" style="1"/>
    <col min="41" max="41" width="0.8984375" style="1" customWidth="1"/>
    <col min="42" max="42" width="14.3984375" style="1" customWidth="1"/>
    <col min="43" max="43" width="12.5" style="1" customWidth="1"/>
    <col min="44" max="44" width="6" style="1" customWidth="1"/>
    <col min="45" max="45" width="16.59765625" style="1" customWidth="1"/>
    <col min="46" max="46" width="13.09765625" style="1" customWidth="1"/>
    <col min="47" max="47" width="20.296875" style="1" customWidth="1"/>
    <col min="48" max="48" width="13.69921875" style="1" customWidth="1"/>
    <col min="49" max="49" width="6.59765625" style="1" customWidth="1"/>
    <col min="50" max="50" width="3.5" style="1" customWidth="1"/>
    <col min="51" max="51" width="27.796875" style="1" bestFit="1" customWidth="1"/>
    <col min="52" max="52" width="23.5" style="1" customWidth="1"/>
    <col min="53" max="53" width="3.09765625" style="1" customWidth="1"/>
    <col min="54" max="54" width="20.3984375" style="1" customWidth="1"/>
    <col min="55" max="55" width="25.5" style="1" customWidth="1"/>
    <col min="56" max="56" width="40.296875" style="1" bestFit="1" customWidth="1"/>
    <col min="57" max="16384" width="8.796875" style="1"/>
  </cols>
  <sheetData>
    <row r="1" spans="1:56" ht="15.45" customHeight="1">
      <c r="A1" s="1" t="s">
        <v>0</v>
      </c>
      <c r="K1" s="249">
        <v>45722</v>
      </c>
      <c r="L1" s="249"/>
      <c r="M1" s="249"/>
      <c r="N1" s="249"/>
      <c r="O1" s="249"/>
      <c r="P1" s="249"/>
      <c r="Q1" s="249"/>
      <c r="R1" s="4"/>
      <c r="S1" s="70" t="s">
        <v>1</v>
      </c>
      <c r="T1" s="70"/>
      <c r="U1" s="70"/>
      <c r="V1" s="70"/>
      <c r="W1" s="70"/>
      <c r="X1" s="70"/>
      <c r="Y1" s="70"/>
      <c r="Z1" s="70"/>
      <c r="AA1" s="2" t="s">
        <v>160</v>
      </c>
      <c r="AB1" s="70"/>
      <c r="AC1" s="70"/>
      <c r="AD1" s="70"/>
      <c r="AE1" s="4"/>
      <c r="AF1" s="6" t="s">
        <v>159</v>
      </c>
      <c r="AG1" s="6"/>
      <c r="AH1" s="6"/>
      <c r="AI1" s="6"/>
      <c r="AJ1" s="6"/>
      <c r="AK1" s="6"/>
      <c r="AL1" s="6"/>
      <c r="AM1" s="6"/>
      <c r="AN1" s="6"/>
      <c r="AO1" s="4"/>
      <c r="AP1" s="69" t="s">
        <v>158</v>
      </c>
      <c r="AQ1" s="7"/>
      <c r="AR1" s="7"/>
      <c r="AS1" s="7"/>
      <c r="AT1" s="7"/>
      <c r="AU1" s="7"/>
      <c r="AV1" s="7"/>
      <c r="AW1" s="7"/>
      <c r="AX1" s="7"/>
      <c r="AY1" s="7"/>
      <c r="AZ1" s="7"/>
      <c r="BA1" s="7"/>
      <c r="BB1" s="7"/>
      <c r="BC1" s="7"/>
      <c r="BD1" s="7"/>
    </row>
    <row r="2" spans="1:56" ht="15.45" customHeight="1">
      <c r="A2" s="1" t="s">
        <v>6</v>
      </c>
      <c r="L2" s="2" t="s">
        <v>160</v>
      </c>
      <c r="M2" s="3"/>
      <c r="N2" s="3"/>
      <c r="O2" s="3"/>
      <c r="P2" s="3"/>
      <c r="Q2" s="3"/>
      <c r="R2" s="4"/>
      <c r="T2" s="1" t="s">
        <v>162</v>
      </c>
      <c r="AE2" s="4"/>
      <c r="AO2" s="4"/>
      <c r="AP2" s="80"/>
      <c r="AQ2" s="81"/>
      <c r="AR2" s="81"/>
      <c r="AS2" s="81"/>
      <c r="AT2" s="81"/>
      <c r="AU2" s="81"/>
      <c r="AV2" s="81"/>
      <c r="AW2" s="81"/>
      <c r="AX2" s="81"/>
      <c r="AY2" s="81"/>
      <c r="AZ2" s="81"/>
      <c r="BA2" s="81"/>
      <c r="BB2" s="81"/>
      <c r="BC2" s="81"/>
      <c r="BD2" s="81"/>
    </row>
    <row r="3" spans="1:56" ht="15.45" customHeight="1">
      <c r="R3" s="4"/>
      <c r="T3" s="12" t="s">
        <v>161</v>
      </c>
      <c r="U3" s="13"/>
      <c r="V3" s="13"/>
      <c r="W3" s="173">
        <v>2025</v>
      </c>
      <c r="X3" s="13"/>
      <c r="Y3" s="13"/>
      <c r="Z3" s="13"/>
      <c r="AA3" s="13"/>
      <c r="AB3" s="13"/>
      <c r="AC3" s="13"/>
      <c r="AD3" s="14"/>
      <c r="AE3" s="4"/>
      <c r="AO3" s="4"/>
      <c r="AP3" s="1" t="s">
        <v>2</v>
      </c>
      <c r="AQ3" s="8" t="str">
        <f>IF(OR(D23="",F23="",H23=""),"",DATE(D23,F23,H23))</f>
        <v/>
      </c>
      <c r="AS3" s="5" t="s">
        <v>3</v>
      </c>
      <c r="AY3" s="9" t="s">
        <v>4</v>
      </c>
      <c r="AZ3" s="9" t="s">
        <v>239</v>
      </c>
      <c r="BB3" s="5" t="s">
        <v>5</v>
      </c>
    </row>
    <row r="4" spans="1:56" ht="15.45" customHeight="1">
      <c r="K4" s="145"/>
      <c r="L4" s="1" t="s">
        <v>7</v>
      </c>
      <c r="M4" s="145"/>
      <c r="N4" s="1" t="s">
        <v>8</v>
      </c>
      <c r="O4" s="145"/>
      <c r="P4" s="1" t="s">
        <v>9</v>
      </c>
      <c r="R4" s="4"/>
      <c r="T4" s="16" t="s">
        <v>15</v>
      </c>
      <c r="U4" s="17"/>
      <c r="V4" s="17"/>
      <c r="W4" s="172" t="s">
        <v>3</v>
      </c>
      <c r="X4" s="17"/>
      <c r="Y4" s="17"/>
      <c r="Z4" s="17"/>
      <c r="AA4" s="17"/>
      <c r="AB4" s="17"/>
      <c r="AC4" s="17"/>
      <c r="AD4" s="19"/>
      <c r="AE4" s="4"/>
      <c r="AO4" s="4"/>
      <c r="AP4" s="1" t="s">
        <v>10</v>
      </c>
      <c r="AQ4" s="8" t="str">
        <f>IF(OR(K23="",M23="",O23=""),"",DATE(K23,M23,O23))</f>
        <v/>
      </c>
      <c r="AS4" s="5" t="s">
        <v>11</v>
      </c>
      <c r="AY4" s="9" t="s">
        <v>12</v>
      </c>
      <c r="AZ4" s="9" t="s">
        <v>230</v>
      </c>
      <c r="BB4" s="5" t="s">
        <v>13</v>
      </c>
    </row>
    <row r="5" spans="1:56" ht="15.45" customHeight="1">
      <c r="B5" s="10" t="s">
        <v>14</v>
      </c>
      <c r="G5" s="10"/>
      <c r="H5" s="11"/>
      <c r="R5" s="4"/>
      <c r="T5" s="16" t="s">
        <v>22</v>
      </c>
      <c r="U5" s="17"/>
      <c r="V5" s="17"/>
      <c r="W5" s="174" t="s">
        <v>17</v>
      </c>
      <c r="X5" s="18" t="s">
        <v>23</v>
      </c>
      <c r="Y5" s="17"/>
      <c r="Z5" s="17"/>
      <c r="AA5" s="17"/>
      <c r="AB5" s="17"/>
      <c r="AC5" s="17"/>
      <c r="AD5" s="19"/>
      <c r="AE5" s="4"/>
      <c r="AO5" s="4"/>
      <c r="AP5" s="1" t="s">
        <v>16</v>
      </c>
      <c r="AQ5" s="8" t="str">
        <f>IF(OR(D26="",F26=""),"",DATE(D26,F26,1))</f>
        <v/>
      </c>
      <c r="AS5" s="15" t="s">
        <v>17</v>
      </c>
      <c r="AY5" s="9" t="s">
        <v>18</v>
      </c>
      <c r="AZ5" s="9" t="s">
        <v>231</v>
      </c>
      <c r="BB5" s="5" t="s">
        <v>350</v>
      </c>
    </row>
    <row r="6" spans="1:56" ht="15.45" customHeight="1">
      <c r="B6" s="1" t="s">
        <v>20</v>
      </c>
      <c r="G6" s="10" t="s">
        <v>21</v>
      </c>
      <c r="H6" s="11"/>
      <c r="R6" s="4"/>
      <c r="T6" s="16" t="s">
        <v>164</v>
      </c>
      <c r="U6" s="17"/>
      <c r="V6" s="17"/>
      <c r="W6" s="175"/>
      <c r="X6" s="17" t="s">
        <v>7</v>
      </c>
      <c r="Y6" s="176"/>
      <c r="Z6" s="17" t="s">
        <v>8</v>
      </c>
      <c r="AA6" s="17"/>
      <c r="AB6" s="17"/>
      <c r="AC6" s="17"/>
      <c r="AD6" s="19"/>
      <c r="AE6" s="4"/>
      <c r="AF6" s="47" t="s">
        <v>165</v>
      </c>
      <c r="AG6" s="1" t="s">
        <v>166</v>
      </c>
      <c r="AO6" s="4"/>
      <c r="AP6" s="1" t="s">
        <v>24</v>
      </c>
      <c r="AQ6" s="20" t="str">
        <f>IF(OR(K26="",M26=""),"",DATE(K26,M26+1,1)-1)</f>
        <v/>
      </c>
      <c r="AS6" s="15" t="s">
        <v>25</v>
      </c>
      <c r="AY6" s="9" t="s">
        <v>26</v>
      </c>
      <c r="AZ6" s="9" t="s">
        <v>232</v>
      </c>
      <c r="BB6" s="5" t="s">
        <v>19</v>
      </c>
    </row>
    <row r="7" spans="1:56" ht="15.45" customHeight="1">
      <c r="B7" s="250" t="str">
        <f>K7&amp;"長"</f>
        <v>長</v>
      </c>
      <c r="C7" s="250"/>
      <c r="D7" s="1" t="s">
        <v>28</v>
      </c>
      <c r="H7" s="1" t="s">
        <v>29</v>
      </c>
      <c r="K7" s="251"/>
      <c r="L7" s="251"/>
      <c r="M7" s="251"/>
      <c r="N7" s="251"/>
      <c r="O7" s="251"/>
      <c r="P7" s="251"/>
      <c r="R7" s="4"/>
      <c r="T7" s="16" t="s">
        <v>288</v>
      </c>
      <c r="U7" s="17"/>
      <c r="V7" s="17"/>
      <c r="W7" s="175"/>
      <c r="X7" s="17" t="s">
        <v>7</v>
      </c>
      <c r="Y7" s="176"/>
      <c r="Z7" s="17" t="s">
        <v>8</v>
      </c>
      <c r="AA7" s="176"/>
      <c r="AB7" s="17" t="s">
        <v>9</v>
      </c>
      <c r="AC7" s="17"/>
      <c r="AD7" s="19"/>
      <c r="AE7" s="4"/>
      <c r="AF7" s="47" t="s">
        <v>169</v>
      </c>
      <c r="AG7" s="1" t="s">
        <v>167</v>
      </c>
      <c r="AO7" s="4"/>
      <c r="AP7" s="1" t="s">
        <v>30</v>
      </c>
      <c r="AQ7" s="4" t="str">
        <f>IFERROR(DATEDIF(AQ5,AQ6,"M")+1,"")</f>
        <v/>
      </c>
      <c r="AY7" s="9" t="s">
        <v>31</v>
      </c>
      <c r="AZ7" s="9" t="s">
        <v>233</v>
      </c>
      <c r="BB7" s="5" t="s">
        <v>27</v>
      </c>
    </row>
    <row r="8" spans="1:56" ht="15.45" customHeight="1">
      <c r="H8" s="1" t="s">
        <v>32</v>
      </c>
      <c r="K8" s="251"/>
      <c r="L8" s="251"/>
      <c r="M8" s="251"/>
      <c r="N8" s="251"/>
      <c r="O8" s="251"/>
      <c r="P8" s="251"/>
      <c r="R8" s="4"/>
      <c r="T8" s="77" t="s">
        <v>171</v>
      </c>
      <c r="U8" s="75"/>
      <c r="V8" s="75"/>
      <c r="W8" s="75"/>
      <c r="X8" s="75"/>
      <c r="Y8" s="75"/>
      <c r="Z8" s="75"/>
      <c r="AA8" s="75"/>
      <c r="AB8" s="75"/>
      <c r="AC8" s="75"/>
      <c r="AD8" s="76"/>
      <c r="AE8" s="4"/>
      <c r="AG8" s="1" t="s">
        <v>168</v>
      </c>
      <c r="AO8" s="4"/>
      <c r="AP8" s="1" t="s">
        <v>33</v>
      </c>
      <c r="AQ8" s="8" t="str">
        <f>IF(OR(W7="",Y7="",AA7=""),"",DATE(W7,Y7,AA7))</f>
        <v/>
      </c>
      <c r="AS8" s="9" t="s">
        <v>34</v>
      </c>
      <c r="AT8" s="9">
        <v>0.19700000000000001</v>
      </c>
      <c r="AY8" s="9" t="s">
        <v>35</v>
      </c>
      <c r="AZ8" s="9" t="s">
        <v>234</v>
      </c>
    </row>
    <row r="9" spans="1:56" ht="15.45" customHeight="1">
      <c r="H9" s="1" t="s">
        <v>36</v>
      </c>
      <c r="K9" s="252"/>
      <c r="L9" s="251"/>
      <c r="M9" s="251"/>
      <c r="N9" s="251"/>
      <c r="O9" s="251"/>
      <c r="P9" s="251"/>
      <c r="R9" s="4"/>
      <c r="T9" s="78" t="s">
        <v>172</v>
      </c>
      <c r="AD9" s="21"/>
      <c r="AE9" s="4"/>
      <c r="AO9" s="4"/>
      <c r="AS9" s="9" t="s">
        <v>37</v>
      </c>
      <c r="AT9" s="9">
        <v>0.155</v>
      </c>
      <c r="AY9" s="9" t="s">
        <v>38</v>
      </c>
      <c r="AZ9" s="9" t="s">
        <v>235</v>
      </c>
    </row>
    <row r="10" spans="1:56" ht="15.45" customHeight="1">
      <c r="R10" s="4"/>
      <c r="T10" s="78" t="s">
        <v>353</v>
      </c>
      <c r="AD10" s="21"/>
      <c r="AE10" s="4"/>
      <c r="AO10" s="4"/>
      <c r="AP10" s="1" t="s">
        <v>39</v>
      </c>
      <c r="AQ10" s="8" t="str">
        <f>IF(OR(K4="",M4="",O4=""),"",DATE(K4,M4,O4))</f>
        <v/>
      </c>
      <c r="AS10" s="9" t="s">
        <v>40</v>
      </c>
      <c r="AT10" s="9"/>
      <c r="AY10" s="9" t="s">
        <v>41</v>
      </c>
      <c r="AZ10" s="9" t="s">
        <v>236</v>
      </c>
      <c r="BB10" s="6" t="s">
        <v>42</v>
      </c>
      <c r="BC10" s="6" t="s">
        <v>43</v>
      </c>
      <c r="BD10" s="6" t="s">
        <v>44</v>
      </c>
    </row>
    <row r="11" spans="1:56" ht="15.45" customHeight="1">
      <c r="B11" s="22" t="str">
        <f>BC23&amp;"令和7年度　K11競争的研究費の直接経費から"</f>
        <v>7令和7年度　K11競争的研究費の直接経費から</v>
      </c>
      <c r="C11" s="45" t="str">
        <f>VLOOKUP($W$3,$BB$23:$BD$29,3,FALSE)</f>
        <v>令和7年度</v>
      </c>
      <c r="D11" s="1" t="s">
        <v>189</v>
      </c>
      <c r="L11" s="22"/>
      <c r="R11" s="4"/>
      <c r="T11" s="79" t="s">
        <v>170</v>
      </c>
      <c r="U11" s="24"/>
      <c r="V11" s="24"/>
      <c r="W11" s="24"/>
      <c r="X11" s="24"/>
      <c r="Y11" s="24"/>
      <c r="Z11" s="24"/>
      <c r="AA11" s="24"/>
      <c r="AB11" s="24"/>
      <c r="AC11" s="24"/>
      <c r="AD11" s="25"/>
      <c r="AE11" s="4"/>
      <c r="AO11" s="4"/>
      <c r="AP11" s="1" t="s">
        <v>45</v>
      </c>
      <c r="AQ11" s="8" t="str">
        <f>IF(OR(K39="",M39="",O39=""),"",DATE(K39,M39,O39))</f>
        <v/>
      </c>
      <c r="AY11" s="9" t="s">
        <v>46</v>
      </c>
      <c r="AZ11" s="9" t="s">
        <v>236</v>
      </c>
      <c r="BB11" s="6" t="s">
        <v>47</v>
      </c>
      <c r="BC11" s="6" t="s">
        <v>48</v>
      </c>
      <c r="BD11" s="6" t="str">
        <f>BB11&amp;" "&amp;BC11</f>
        <v>JST 科学技術振興機構</v>
      </c>
    </row>
    <row r="12" spans="1:56" ht="15.45" customHeight="1">
      <c r="B12" s="26" t="s">
        <v>49</v>
      </c>
      <c r="C12" s="27"/>
      <c r="R12" s="4"/>
      <c r="AE12" s="4"/>
      <c r="AO12" s="4"/>
      <c r="AY12" s="9" t="s">
        <v>50</v>
      </c>
      <c r="AZ12" s="9" t="s">
        <v>238</v>
      </c>
      <c r="BB12" s="6" t="s">
        <v>51</v>
      </c>
      <c r="BC12" s="6" t="s">
        <v>52</v>
      </c>
      <c r="BD12" s="6" t="str">
        <f>BB12&amp;" "&amp;BC12</f>
        <v>AMED 日本医療研究開発機構</v>
      </c>
    </row>
    <row r="13" spans="1:56" ht="15.45" customHeight="1">
      <c r="R13" s="4"/>
      <c r="T13" s="1" t="s">
        <v>53</v>
      </c>
      <c r="U13"/>
      <c r="V13"/>
      <c r="W13"/>
      <c r="AE13" s="4"/>
      <c r="AO13" s="4"/>
      <c r="AP13" s="1" t="s">
        <v>251</v>
      </c>
      <c r="AQ13" s="89" t="str">
        <f>IF(OR(W6="",Y6=""),"",DATE(W6,Y6,1))</f>
        <v/>
      </c>
      <c r="AS13" s="5" t="s">
        <v>54</v>
      </c>
      <c r="AT13" s="28">
        <f>DATE($W$3-1,12,2)</f>
        <v>45628</v>
      </c>
      <c r="AU13" s="5" t="str">
        <f ca="1">_xlfn.FORMULATEXT(AT13)</f>
        <v>=DATE($W$3-1,12,2)</v>
      </c>
      <c r="AV13" s="5"/>
      <c r="AW13" s="5"/>
      <c r="AY13" s="9" t="s">
        <v>55</v>
      </c>
      <c r="AZ13" s="9" t="s">
        <v>237</v>
      </c>
      <c r="BB13" s="6" t="s">
        <v>56</v>
      </c>
      <c r="BC13" s="6" t="s">
        <v>57</v>
      </c>
      <c r="BD13" s="6" t="str">
        <f>BB13&amp;" "&amp;BC13</f>
        <v>NEDO 新エネルギー・産業技術総合開発機構</v>
      </c>
    </row>
    <row r="14" spans="1:56" ht="15.45" customHeight="1">
      <c r="A14" s="1" t="s">
        <v>58</v>
      </c>
      <c r="R14" s="4"/>
      <c r="T14" s="12" t="s">
        <v>59</v>
      </c>
      <c r="U14" s="13"/>
      <c r="V14" s="13"/>
      <c r="W14" s="169"/>
      <c r="X14" s="14" t="s">
        <v>60</v>
      </c>
      <c r="Y14" s="114" t="s">
        <v>280</v>
      </c>
      <c r="Z14" s="13"/>
      <c r="AA14" s="13"/>
      <c r="AB14" s="13"/>
      <c r="AC14" s="13"/>
      <c r="AD14" s="14"/>
      <c r="AE14" s="4"/>
      <c r="AO14" s="4"/>
      <c r="AS14" s="5" t="s">
        <v>61</v>
      </c>
      <c r="AT14" s="28">
        <f>DATE($W$3,6,1)</f>
        <v>45809</v>
      </c>
      <c r="AU14" s="5" t="str">
        <f ca="1">_xlfn.FORMULATEXT(AT14)</f>
        <v>=DATE($W$3,6,1)</v>
      </c>
      <c r="AV14" s="5" t="s">
        <v>62</v>
      </c>
      <c r="AW14" s="5">
        <f>AT14-AT13+1</f>
        <v>182</v>
      </c>
      <c r="AY14" s="9" t="s">
        <v>63</v>
      </c>
      <c r="AZ14" s="9"/>
      <c r="BB14" s="6" t="s">
        <v>64</v>
      </c>
      <c r="BC14" s="6" t="s">
        <v>65</v>
      </c>
      <c r="BD14" s="6" t="str">
        <f>BB14&amp;" "&amp;BC14</f>
        <v>BRAIN 生物系特定産業技術研究支援センター</v>
      </c>
    </row>
    <row r="15" spans="1:56" ht="15.45" customHeight="1">
      <c r="A15" s="1" t="s">
        <v>66</v>
      </c>
      <c r="R15" s="4"/>
      <c r="T15" s="16" t="s">
        <v>67</v>
      </c>
      <c r="U15" s="17"/>
      <c r="V15" s="17"/>
      <c r="W15" s="171" t="s">
        <v>37</v>
      </c>
      <c r="X15" s="19"/>
      <c r="Y15" s="17" t="s">
        <v>279</v>
      </c>
      <c r="Z15" s="17"/>
      <c r="AA15" s="17"/>
      <c r="AB15" s="17"/>
      <c r="AC15" s="17"/>
      <c r="AD15" s="19"/>
      <c r="AE15" s="4"/>
      <c r="AO15" s="4"/>
      <c r="AS15" s="5" t="s">
        <v>68</v>
      </c>
      <c r="AT15" s="28">
        <f>DATE($W$3,6,2)</f>
        <v>45810</v>
      </c>
      <c r="AU15" s="5" t="str">
        <f ca="1">_xlfn.FORMULATEXT(AT15)</f>
        <v>=DATE($W$3,6,2)</v>
      </c>
      <c r="AV15" s="5"/>
      <c r="AW15" s="5"/>
      <c r="AY15" s="9" t="s">
        <v>69</v>
      </c>
      <c r="AZ15" s="9" t="s">
        <v>69</v>
      </c>
      <c r="BB15" s="6" t="s">
        <v>70</v>
      </c>
      <c r="BC15" s="6"/>
      <c r="BD15" s="6" t="str">
        <f>BB15&amp;" "&amp;BC15</f>
        <v xml:space="preserve">防衛装備庁 </v>
      </c>
    </row>
    <row r="16" spans="1:56" ht="15.45" customHeight="1">
      <c r="R16" s="4"/>
      <c r="T16" s="16" t="s">
        <v>71</v>
      </c>
      <c r="U16" s="17"/>
      <c r="V16" s="17"/>
      <c r="W16" s="113">
        <f>IF(W4="基本年俸制","0",VLOOKUP(W15,AS8:AT10,2,FALSE)*W14)</f>
        <v>0</v>
      </c>
      <c r="X16" s="19" t="s">
        <v>60</v>
      </c>
      <c r="Y16" s="17" t="s">
        <v>72</v>
      </c>
      <c r="Z16" s="17"/>
      <c r="AA16" s="17"/>
      <c r="AB16" s="17"/>
      <c r="AC16" s="17"/>
      <c r="AD16" s="19"/>
      <c r="AE16" s="29"/>
      <c r="AO16" s="29"/>
      <c r="AS16" s="5" t="s">
        <v>73</v>
      </c>
      <c r="AT16" s="28">
        <f>DATE($W$3,12,1)</f>
        <v>45992</v>
      </c>
      <c r="AU16" s="5" t="str">
        <f ca="1">_xlfn.FORMULATEXT(AT16)</f>
        <v>=DATE($W$3,12,1)</v>
      </c>
      <c r="AV16" s="5" t="s">
        <v>74</v>
      </c>
      <c r="AW16" s="5">
        <f>AT16-AT15+1</f>
        <v>183</v>
      </c>
      <c r="AY16" s="9" t="s">
        <v>75</v>
      </c>
      <c r="AZ16" s="9" t="s">
        <v>75</v>
      </c>
    </row>
    <row r="17" spans="1:58" ht="15.45" customHeight="1">
      <c r="A17" s="1" t="s">
        <v>76</v>
      </c>
      <c r="R17" s="29"/>
      <c r="T17" s="16" t="s">
        <v>77</v>
      </c>
      <c r="U17" s="17"/>
      <c r="V17" s="17"/>
      <c r="W17" s="63">
        <f>W16+W14</f>
        <v>0</v>
      </c>
      <c r="X17" s="19" t="s">
        <v>60</v>
      </c>
      <c r="Y17" s="17" t="s">
        <v>78</v>
      </c>
      <c r="Z17" s="17"/>
      <c r="AA17" s="17"/>
      <c r="AB17" s="17"/>
      <c r="AC17" s="17"/>
      <c r="AD17" s="19"/>
      <c r="AE17" s="29"/>
      <c r="AO17" s="29"/>
      <c r="AZ17"/>
    </row>
    <row r="18" spans="1:58" ht="15.45" customHeight="1">
      <c r="B18" s="238" t="s">
        <v>79</v>
      </c>
      <c r="C18" s="239"/>
      <c r="D18" s="240"/>
      <c r="E18" s="241"/>
      <c r="F18" s="241"/>
      <c r="G18" s="241"/>
      <c r="H18" s="241"/>
      <c r="I18" s="241"/>
      <c r="J18" s="241"/>
      <c r="K18" s="241"/>
      <c r="L18" s="241"/>
      <c r="M18" s="241"/>
      <c r="N18" s="241"/>
      <c r="O18" s="241"/>
      <c r="P18" s="241"/>
      <c r="Q18" s="242"/>
      <c r="R18" s="29"/>
      <c r="T18" s="16" t="s">
        <v>276</v>
      </c>
      <c r="U18" s="17"/>
      <c r="V18" s="17"/>
      <c r="W18" s="64">
        <f>IFERROR(IF(W4="基本年俸制",0,IF(AT14&lt;AQ5,0,IF(AQ8="",DATEDIF(AQ5,MIN(AT14,AQ6),"D")+1,DATEDIF(MAX(AQ8,AT13),MIN(AT14,AQ6),"D")+1))),"")</f>
        <v>0</v>
      </c>
      <c r="X18" s="19" t="s">
        <v>9</v>
      </c>
      <c r="Y18" s="17" t="s">
        <v>289</v>
      </c>
      <c r="Z18" s="17"/>
      <c r="AA18" s="17"/>
      <c r="AB18" s="17"/>
      <c r="AC18" s="17"/>
      <c r="AD18" s="19"/>
      <c r="AE18" s="31"/>
      <c r="AO18" s="31"/>
      <c r="AZ18" s="86"/>
    </row>
    <row r="19" spans="1:58" ht="15.45" customHeight="1">
      <c r="B19" s="238" t="s">
        <v>82</v>
      </c>
      <c r="C19" s="239"/>
      <c r="D19" s="240"/>
      <c r="E19" s="241"/>
      <c r="F19" s="241"/>
      <c r="G19" s="241"/>
      <c r="H19" s="241"/>
      <c r="I19" s="241"/>
      <c r="J19" s="241"/>
      <c r="K19" s="241"/>
      <c r="L19" s="241"/>
      <c r="M19" s="241"/>
      <c r="N19" s="241"/>
      <c r="O19" s="241"/>
      <c r="P19" s="241"/>
      <c r="Q19" s="242"/>
      <c r="R19" s="31"/>
      <c r="T19" s="16" t="s">
        <v>277</v>
      </c>
      <c r="U19" s="17"/>
      <c r="V19" s="17"/>
      <c r="W19" s="64">
        <f>IFERROR(IF(W4="基本年俸制",0,IF(AT16&lt;AQ5,0,IF(AQ6&lt;AT15,0,DATEDIF(MAX(AT21,AT15),MIN(AQ6,AT16),"D")+1))),"")</f>
        <v>0</v>
      </c>
      <c r="X19" s="19" t="s">
        <v>9</v>
      </c>
      <c r="Y19" s="17" t="s">
        <v>290</v>
      </c>
      <c r="Z19" s="17"/>
      <c r="AA19" s="17"/>
      <c r="AB19" s="17"/>
      <c r="AC19" s="17"/>
      <c r="AD19" s="19"/>
      <c r="AE19" s="4"/>
      <c r="AO19" s="4"/>
      <c r="AP19" s="1" t="s">
        <v>316</v>
      </c>
      <c r="AZ19"/>
    </row>
    <row r="20" spans="1:58" ht="15.45" customHeight="1">
      <c r="B20" s="243" t="s">
        <v>83</v>
      </c>
      <c r="C20" s="244"/>
      <c r="D20" s="258"/>
      <c r="E20" s="259"/>
      <c r="F20" s="259"/>
      <c r="G20" s="259"/>
      <c r="H20" s="259"/>
      <c r="I20" s="259"/>
      <c r="J20" s="259"/>
      <c r="K20" s="259"/>
      <c r="L20" s="259"/>
      <c r="M20" s="259"/>
      <c r="N20" s="259"/>
      <c r="O20" s="259"/>
      <c r="P20" s="259"/>
      <c r="Q20" s="260"/>
      <c r="R20" s="4"/>
      <c r="T20" s="16" t="s">
        <v>86</v>
      </c>
      <c r="U20" s="17"/>
      <c r="V20" s="17"/>
      <c r="W20" s="65">
        <f>IFERROR(1*(W18/AW14)+1*(W19/AW16),"")</f>
        <v>0</v>
      </c>
      <c r="X20" s="19" t="s">
        <v>87</v>
      </c>
      <c r="Y20" s="120" t="s">
        <v>291</v>
      </c>
      <c r="Z20" s="17"/>
      <c r="AA20" s="17"/>
      <c r="AB20" s="17"/>
      <c r="AC20" s="17"/>
      <c r="AD20" s="19"/>
      <c r="AE20" s="4"/>
      <c r="AO20" s="4"/>
      <c r="AP20" s="9" t="str">
        <f ca="1">_xlfn.FORMULATEXT(W18)</f>
        <v>=IFERROR(IF(W4="基本年俸制",0,IF(AT14&lt;AQ5,0,IF(AQ8="",DATEDIF(AQ5,MIN(AT14,AQ6),"D")+1,DATEDIF(MAX(AQ8,AT13),MIN(AT14,AQ6),"D")+1))),"")</v>
      </c>
      <c r="AZ20" s="86"/>
    </row>
    <row r="21" spans="1:58" ht="15.45" customHeight="1">
      <c r="B21" s="245"/>
      <c r="C21" s="246"/>
      <c r="D21" s="261"/>
      <c r="E21" s="262"/>
      <c r="F21" s="262"/>
      <c r="G21" s="262"/>
      <c r="H21" s="262"/>
      <c r="I21" s="262"/>
      <c r="J21" s="262"/>
      <c r="K21" s="262"/>
      <c r="L21" s="262"/>
      <c r="M21" s="262"/>
      <c r="N21" s="262"/>
      <c r="O21" s="262"/>
      <c r="P21" s="262"/>
      <c r="Q21" s="263"/>
      <c r="R21" s="4"/>
      <c r="T21" s="16" t="s">
        <v>91</v>
      </c>
      <c r="U21" s="17"/>
      <c r="V21" s="17"/>
      <c r="W21" s="63" t="str">
        <f>IFERROR(ROUNDDOWN(W17*(W20*2+L27),0),"")</f>
        <v/>
      </c>
      <c r="X21" s="19" t="s">
        <v>60</v>
      </c>
      <c r="Y21" s="17" t="s">
        <v>292</v>
      </c>
      <c r="Z21" s="17"/>
      <c r="AA21" s="17"/>
      <c r="AB21" s="17"/>
      <c r="AC21" s="17"/>
      <c r="AD21" s="19"/>
      <c r="AE21" s="4"/>
      <c r="AO21" s="4"/>
      <c r="AP21" s="1" t="s">
        <v>317</v>
      </c>
      <c r="AS21" s="9" t="s">
        <v>354</v>
      </c>
      <c r="AT21" s="177" t="str">
        <f>IF(OR(D18=BD12,D18=BD14),AQ5,AQ3)</f>
        <v/>
      </c>
      <c r="AU21" s="9" t="str">
        <f ca="1">_xlfn.FORMULATEXT(AT21)</f>
        <v>=IF(OR(D18=BD12,D18=BD14),AQ5,AQ3)</v>
      </c>
      <c r="AV21" s="9"/>
      <c r="AW21" s="9"/>
      <c r="AX21" s="9" t="s">
        <v>356</v>
      </c>
      <c r="AY21" s="9"/>
      <c r="AZ21" s="9"/>
      <c r="BA21" s="9"/>
      <c r="BB21" s="9"/>
      <c r="BC21" s="9"/>
    </row>
    <row r="22" spans="1:58" ht="15.45" customHeight="1">
      <c r="B22" s="247"/>
      <c r="C22" s="248"/>
      <c r="D22" s="264"/>
      <c r="E22" s="265"/>
      <c r="F22" s="265"/>
      <c r="G22" s="265"/>
      <c r="H22" s="265"/>
      <c r="I22" s="265"/>
      <c r="J22" s="265"/>
      <c r="K22" s="265"/>
      <c r="L22" s="265"/>
      <c r="M22" s="265"/>
      <c r="N22" s="265"/>
      <c r="O22" s="265"/>
      <c r="P22" s="265"/>
      <c r="Q22" s="266"/>
      <c r="R22" s="4"/>
      <c r="T22" s="16" t="s">
        <v>80</v>
      </c>
      <c r="U22" s="17"/>
      <c r="V22" s="17"/>
      <c r="W22" s="170"/>
      <c r="X22" s="19"/>
      <c r="Y22" s="17" t="s">
        <v>81</v>
      </c>
      <c r="Z22" s="17"/>
      <c r="AA22" s="17"/>
      <c r="AB22" s="17"/>
      <c r="AC22" s="17"/>
      <c r="AD22" s="19"/>
      <c r="AE22" s="4"/>
      <c r="AO22" s="4"/>
      <c r="AP22" s="9" t="str">
        <f ca="1">_xlfn.FORMULATEXT(W19)</f>
        <v>=IFERROR(IF(W4="基本年俸制",0,IF(AT16&lt;AQ5,0,IF(AQ6&lt;AT15,0,DATEDIF(MAX(AT21,AT15),MIN(AQ6,AT16),"D")+1))),"")</v>
      </c>
      <c r="AX22" s="1" t="s">
        <v>355</v>
      </c>
      <c r="BB22" s="6" t="s">
        <v>186</v>
      </c>
      <c r="BC22" s="6" t="s">
        <v>187</v>
      </c>
      <c r="BD22" s="84" t="s">
        <v>188</v>
      </c>
    </row>
    <row r="23" spans="1:58" ht="15.45" customHeight="1">
      <c r="B23" s="267" t="s">
        <v>88</v>
      </c>
      <c r="C23" s="268"/>
      <c r="D23" s="165"/>
      <c r="E23" s="13" t="s">
        <v>7</v>
      </c>
      <c r="F23" s="165"/>
      <c r="G23" s="13" t="s">
        <v>8</v>
      </c>
      <c r="H23" s="165"/>
      <c r="I23" s="13" t="s">
        <v>9</v>
      </c>
      <c r="J23" s="13" t="s">
        <v>89</v>
      </c>
      <c r="K23" s="165"/>
      <c r="L23" s="13" t="s">
        <v>7</v>
      </c>
      <c r="M23" s="165"/>
      <c r="N23" s="13" t="s">
        <v>8</v>
      </c>
      <c r="O23" s="153"/>
      <c r="P23" s="13" t="s">
        <v>9</v>
      </c>
      <c r="Q23" s="14" t="s">
        <v>90</v>
      </c>
      <c r="R23" s="4"/>
      <c r="T23" s="16" t="s">
        <v>93</v>
      </c>
      <c r="U23" s="17"/>
      <c r="V23" s="17"/>
      <c r="W23" s="170"/>
      <c r="X23" s="19"/>
      <c r="Y23" s="17" t="s">
        <v>94</v>
      </c>
      <c r="Z23" s="17"/>
      <c r="AA23" s="17"/>
      <c r="AB23" s="17"/>
      <c r="AC23" s="17"/>
      <c r="AD23" s="19"/>
      <c r="AE23" s="4"/>
      <c r="AO23" s="4"/>
      <c r="AP23" s="1" t="s">
        <v>318</v>
      </c>
      <c r="BB23" s="6">
        <v>2025</v>
      </c>
      <c r="BC23" s="6">
        <v>7</v>
      </c>
      <c r="BD23" s="84" t="str">
        <f t="shared" ref="BD23:BD29" si="0">"令和"&amp;BC23&amp;"年度"</f>
        <v>令和7年度</v>
      </c>
    </row>
    <row r="24" spans="1:58" ht="15.45" customHeight="1">
      <c r="B24" s="73" t="s">
        <v>163</v>
      </c>
      <c r="C24" s="72"/>
      <c r="D24" s="42"/>
      <c r="E24" s="42"/>
      <c r="F24" s="42"/>
      <c r="G24" s="42"/>
      <c r="H24" s="42"/>
      <c r="I24" s="42"/>
      <c r="J24" s="42"/>
      <c r="K24" s="42"/>
      <c r="L24" s="42"/>
      <c r="M24" s="42"/>
      <c r="N24" s="42"/>
      <c r="O24" s="42"/>
      <c r="P24" s="42"/>
      <c r="Q24" s="44"/>
      <c r="R24" s="4"/>
      <c r="T24" s="255" t="s">
        <v>96</v>
      </c>
      <c r="U24" s="256"/>
      <c r="V24" s="256"/>
      <c r="W24" s="256"/>
      <c r="X24" s="256"/>
      <c r="Y24" s="256"/>
      <c r="Z24" s="256"/>
      <c r="AA24" s="256"/>
      <c r="AB24" s="256"/>
      <c r="AC24" s="256"/>
      <c r="AD24" s="257"/>
      <c r="AE24" s="4"/>
      <c r="AO24" s="4"/>
      <c r="AP24" s="9" t="str">
        <f ca="1">_xlfn.FORMULATEXT(W21)</f>
        <v>=IFERROR(ROUNDDOWN(W17*(W20*2+L27),0),"")</v>
      </c>
      <c r="BB24" s="6">
        <v>2026</v>
      </c>
      <c r="BC24" s="6">
        <v>8</v>
      </c>
      <c r="BD24" s="84" t="str">
        <f t="shared" si="0"/>
        <v>令和8年度</v>
      </c>
    </row>
    <row r="25" spans="1:58" ht="15.45" customHeight="1">
      <c r="A25" s="1" t="s">
        <v>92</v>
      </c>
      <c r="R25" s="4"/>
      <c r="T25" s="255"/>
      <c r="U25" s="256"/>
      <c r="V25" s="256"/>
      <c r="W25" s="256"/>
      <c r="X25" s="256"/>
      <c r="Y25" s="256"/>
      <c r="Z25" s="256"/>
      <c r="AA25" s="256"/>
      <c r="AB25" s="256"/>
      <c r="AC25" s="256"/>
      <c r="AD25" s="257"/>
      <c r="AE25" s="4"/>
      <c r="AO25" s="4"/>
      <c r="BB25" s="6">
        <v>2027</v>
      </c>
      <c r="BC25" s="6">
        <v>9</v>
      </c>
      <c r="BD25" s="84" t="str">
        <f t="shared" si="0"/>
        <v>令和9年度</v>
      </c>
    </row>
    <row r="26" spans="1:58" ht="15.45" customHeight="1">
      <c r="B26" s="269" t="s">
        <v>95</v>
      </c>
      <c r="C26" s="270"/>
      <c r="D26" s="166"/>
      <c r="E26" s="34" t="s">
        <v>7</v>
      </c>
      <c r="F26" s="166"/>
      <c r="G26" s="34" t="s">
        <v>8</v>
      </c>
      <c r="H26" s="35" t="s">
        <v>89</v>
      </c>
      <c r="I26" s="35"/>
      <c r="J26" s="35"/>
      <c r="K26" s="166"/>
      <c r="L26" s="35" t="s">
        <v>7</v>
      </c>
      <c r="M26" s="166"/>
      <c r="N26" s="35" t="s">
        <v>8</v>
      </c>
      <c r="O26" s="35" t="s">
        <v>90</v>
      </c>
      <c r="P26" s="35"/>
      <c r="Q26" s="36"/>
      <c r="R26" s="4"/>
      <c r="T26" s="39" t="s">
        <v>100</v>
      </c>
      <c r="U26" s="40"/>
      <c r="V26" s="41"/>
      <c r="W26" s="66" t="str">
        <f>IFERROR(IF(W22="",ROUNDDOWN(W21*W23,-3),ROUNDDOWN(W21*W22*W23,-3)),"")</f>
        <v/>
      </c>
      <c r="X26" s="44"/>
      <c r="Y26" s="42" t="s">
        <v>293</v>
      </c>
      <c r="Z26" s="43"/>
      <c r="AA26" s="43" t="s">
        <v>294</v>
      </c>
      <c r="AB26" s="43"/>
      <c r="AC26" s="42"/>
      <c r="AD26" s="44"/>
      <c r="AE26" s="4"/>
      <c r="AO26" s="4"/>
      <c r="AP26" s="152" t="s">
        <v>346</v>
      </c>
      <c r="AQ26" s="152"/>
      <c r="AR26" s="115">
        <v>1</v>
      </c>
      <c r="AS26" s="151" t="str">
        <f>VLOOKUP(AR26,AP27:AQ28,2,FALSE)</f>
        <v>特別貢献手当の支給</v>
      </c>
      <c r="AT26" s="3" t="s">
        <v>283</v>
      </c>
      <c r="BB26" s="6">
        <v>2028</v>
      </c>
      <c r="BC26" s="6">
        <v>10</v>
      </c>
      <c r="BD26" s="84" t="str">
        <f t="shared" si="0"/>
        <v>令和10年度</v>
      </c>
    </row>
    <row r="27" spans="1:58" ht="15.45" customHeight="1">
      <c r="B27" s="271"/>
      <c r="C27" s="272"/>
      <c r="D27" s="71"/>
      <c r="E27" s="72"/>
      <c r="F27" s="72"/>
      <c r="G27" s="72"/>
      <c r="H27" s="42"/>
      <c r="I27" s="42"/>
      <c r="J27" s="42"/>
      <c r="K27" s="42" t="s">
        <v>97</v>
      </c>
      <c r="L27" s="273" t="str">
        <f>AQ7</f>
        <v/>
      </c>
      <c r="M27" s="273"/>
      <c r="N27" s="273"/>
      <c r="O27" s="42" t="s">
        <v>98</v>
      </c>
      <c r="P27" s="42"/>
      <c r="Q27" s="44"/>
      <c r="R27" s="4"/>
      <c r="AE27" s="4"/>
      <c r="AO27" s="4"/>
      <c r="AP27" s="152">
        <v>1</v>
      </c>
      <c r="AQ27" s="152" t="s">
        <v>349</v>
      </c>
      <c r="AR27" s="3"/>
      <c r="AS27" s="3"/>
      <c r="AT27" s="3"/>
      <c r="BB27" s="6">
        <v>2029</v>
      </c>
      <c r="BC27" s="6">
        <v>11</v>
      </c>
      <c r="BD27" s="84" t="str">
        <f t="shared" si="0"/>
        <v>令和11年度</v>
      </c>
    </row>
    <row r="28" spans="1:58" ht="15.45" customHeight="1">
      <c r="B28" s="238" t="s">
        <v>99</v>
      </c>
      <c r="C28" s="254"/>
      <c r="D28" s="254"/>
      <c r="E28" s="254"/>
      <c r="F28" s="254"/>
      <c r="G28" s="254"/>
      <c r="H28" s="38"/>
      <c r="I28" s="32"/>
      <c r="J28" s="32"/>
      <c r="K28" s="32"/>
      <c r="L28" s="32"/>
      <c r="M28" s="32"/>
      <c r="N28" s="32"/>
      <c r="O28" s="274">
        <f>W23</f>
        <v>0</v>
      </c>
      <c r="P28" s="275"/>
      <c r="Q28" s="33"/>
      <c r="R28" s="4"/>
      <c r="T28" t="s">
        <v>105</v>
      </c>
      <c r="U28"/>
      <c r="V28"/>
      <c r="W28"/>
      <c r="Y28" s="1" t="s">
        <v>106</v>
      </c>
      <c r="AE28" s="45"/>
      <c r="AO28" s="45"/>
      <c r="AP28" s="152">
        <v>2</v>
      </c>
      <c r="AQ28" s="152" t="s">
        <v>348</v>
      </c>
      <c r="AR28" s="3"/>
      <c r="AS28" s="3"/>
      <c r="AT28" s="3"/>
      <c r="BB28" s="6">
        <v>2030</v>
      </c>
      <c r="BC28" s="6">
        <v>12</v>
      </c>
      <c r="BD28" s="84" t="str">
        <f t="shared" si="0"/>
        <v>令和12年度</v>
      </c>
    </row>
    <row r="29" spans="1:58" s="47" customFormat="1" ht="15.45" customHeight="1">
      <c r="A29" s="1"/>
      <c r="B29" s="238" t="s">
        <v>101</v>
      </c>
      <c r="C29" s="239"/>
      <c r="D29" s="30"/>
      <c r="E29" s="37"/>
      <c r="F29" s="37"/>
      <c r="G29" s="37"/>
      <c r="H29" s="32"/>
      <c r="I29" s="32"/>
      <c r="J29" s="32"/>
      <c r="K29" s="253">
        <f>Z33</f>
        <v>0</v>
      </c>
      <c r="L29" s="253"/>
      <c r="M29" s="253"/>
      <c r="N29" s="253"/>
      <c r="O29" s="253"/>
      <c r="P29" s="253"/>
      <c r="Q29" s="33" t="s">
        <v>102</v>
      </c>
      <c r="R29" s="45"/>
      <c r="S29" s="1"/>
      <c r="T29" s="48" t="s">
        <v>109</v>
      </c>
      <c r="U29" s="35"/>
      <c r="V29" s="35"/>
      <c r="W29" s="167"/>
      <c r="X29" s="1"/>
      <c r="Y29" s="49" t="s">
        <v>110</v>
      </c>
      <c r="Z29" s="1"/>
      <c r="AA29" s="1"/>
      <c r="AB29" s="1"/>
      <c r="AC29" s="1"/>
      <c r="AD29" s="1"/>
      <c r="AE29" s="4"/>
      <c r="AF29" s="1"/>
      <c r="AG29" s="1"/>
      <c r="AH29" s="1"/>
      <c r="AI29" s="1"/>
      <c r="AJ29" s="1"/>
      <c r="AK29" s="1"/>
      <c r="AL29" s="1"/>
      <c r="AM29" s="1"/>
      <c r="AN29" s="1"/>
      <c r="AO29" s="4"/>
      <c r="AR29" s="1"/>
      <c r="AS29" s="1"/>
      <c r="AT29" s="1"/>
      <c r="AU29" s="1"/>
      <c r="AV29" s="1"/>
      <c r="AW29" s="1"/>
      <c r="AX29" s="1"/>
      <c r="BB29" s="6">
        <v>2031</v>
      </c>
      <c r="BC29" s="6">
        <v>13</v>
      </c>
      <c r="BD29" s="84" t="str">
        <f t="shared" si="0"/>
        <v>令和13年度</v>
      </c>
      <c r="BE29" s="1"/>
      <c r="BF29" s="1"/>
    </row>
    <row r="30" spans="1:58" ht="15.45" customHeight="1">
      <c r="B30" s="238" t="s">
        <v>103</v>
      </c>
      <c r="C30" s="254"/>
      <c r="D30" s="254"/>
      <c r="E30" s="37" t="s">
        <v>104</v>
      </c>
      <c r="F30" s="37"/>
      <c r="G30" s="37"/>
      <c r="H30" s="32"/>
      <c r="I30" s="32"/>
      <c r="J30" s="32"/>
      <c r="K30" s="253">
        <f>Z33*0.7</f>
        <v>0</v>
      </c>
      <c r="L30" s="253"/>
      <c r="M30" s="253"/>
      <c r="N30" s="253"/>
      <c r="O30" s="253"/>
      <c r="P30" s="253"/>
      <c r="Q30" s="33" t="s">
        <v>102</v>
      </c>
      <c r="R30" s="4"/>
      <c r="S30" s="47"/>
      <c r="T30" s="50" t="s">
        <v>111</v>
      </c>
      <c r="U30" s="51"/>
      <c r="V30" s="51">
        <v>0.2</v>
      </c>
      <c r="W30" s="67">
        <f>ROUNDDOWN(W29*V30,-3)</f>
        <v>0</v>
      </c>
      <c r="Z30" s="276">
        <f>ROUNDDOWN(IF(W32="",MIN(W26,W30),MIN(W26,W30,W32)),-3)</f>
        <v>0</v>
      </c>
      <c r="AA30" s="253"/>
      <c r="AB30" s="253"/>
      <c r="AC30" s="253"/>
      <c r="AD30" s="277"/>
      <c r="AE30" s="4"/>
      <c r="AF30" s="47"/>
      <c r="AG30" s="47"/>
      <c r="AH30" s="47"/>
      <c r="AI30" s="47"/>
      <c r="AJ30" s="47"/>
      <c r="AK30" s="47"/>
      <c r="AL30" s="47"/>
      <c r="AM30" s="47"/>
      <c r="AN30" s="47"/>
      <c r="AO30" s="4"/>
      <c r="AU30" s="148" t="s">
        <v>343</v>
      </c>
      <c r="AV30" s="148"/>
      <c r="AW30" s="150">
        <v>3</v>
      </c>
      <c r="AX30" s="149" t="str">
        <f>VLOOKUP(AW30,AU31:AV34,2,FALSE)</f>
        <v>申請者が研究代表者</v>
      </c>
      <c r="AY30" s="88" t="s">
        <v>283</v>
      </c>
      <c r="BB30" s="47"/>
      <c r="BC30" s="47"/>
      <c r="BD30" s="47"/>
      <c r="BE30" s="47"/>
      <c r="BF30" s="47"/>
    </row>
    <row r="31" spans="1:58" ht="15.45" customHeight="1" thickBot="1">
      <c r="B31" s="46" t="s">
        <v>107</v>
      </c>
      <c r="C31" s="30"/>
      <c r="D31" s="30"/>
      <c r="E31" s="37" t="s">
        <v>108</v>
      </c>
      <c r="F31" s="37"/>
      <c r="G31" s="37"/>
      <c r="H31" s="32"/>
      <c r="I31" s="32"/>
      <c r="J31" s="32"/>
      <c r="K31" s="253">
        <f>Z33*0.3</f>
        <v>0</v>
      </c>
      <c r="L31" s="253"/>
      <c r="M31" s="253"/>
      <c r="N31" s="253"/>
      <c r="O31" s="253"/>
      <c r="P31" s="253"/>
      <c r="Q31" s="33" t="s">
        <v>102</v>
      </c>
      <c r="R31" s="4"/>
      <c r="Z31" s="53" t="s">
        <v>114</v>
      </c>
      <c r="AD31" s="47"/>
      <c r="AE31" s="45"/>
      <c r="AO31" s="45"/>
      <c r="AU31" s="148">
        <v>0</v>
      </c>
      <c r="AV31" s="148" t="s">
        <v>347</v>
      </c>
      <c r="AW31" s="88"/>
      <c r="AX31" s="88"/>
      <c r="AY31" s="88"/>
    </row>
    <row r="32" spans="1:58" ht="15.45" customHeight="1">
      <c r="A32" s="1" t="s">
        <v>225</v>
      </c>
      <c r="R32" s="45"/>
      <c r="T32" s="54" t="s">
        <v>115</v>
      </c>
      <c r="U32" s="55"/>
      <c r="V32" s="55"/>
      <c r="W32" s="168"/>
      <c r="Y32" s="56" t="s">
        <v>116</v>
      </c>
      <c r="Z32" s="57"/>
      <c r="AA32" s="57"/>
      <c r="AB32" s="57"/>
      <c r="AC32" s="57"/>
      <c r="AD32" s="58"/>
      <c r="AE32" s="45"/>
      <c r="AO32" s="45"/>
      <c r="AP32" s="152" t="s">
        <v>346</v>
      </c>
      <c r="AR32" s="115">
        <f>AR26</f>
        <v>1</v>
      </c>
      <c r="AS32" s="151" t="str">
        <f>AS26</f>
        <v>特別貢献手当の支給</v>
      </c>
      <c r="AU32" s="148">
        <v>1</v>
      </c>
      <c r="AV32" s="148" t="s">
        <v>345</v>
      </c>
      <c r="AW32" s="88"/>
      <c r="AX32" s="88"/>
      <c r="AY32" s="88"/>
    </row>
    <row r="33" spans="1:52" ht="15.45" customHeight="1" thickBot="1">
      <c r="A33" s="47"/>
      <c r="B33" s="47"/>
      <c r="C33" s="47"/>
      <c r="D33" s="115"/>
      <c r="E33" s="52" t="s">
        <v>112</v>
      </c>
      <c r="F33" s="47"/>
      <c r="G33" s="47"/>
      <c r="H33" s="47"/>
      <c r="I33" s="47"/>
      <c r="J33" s="47"/>
      <c r="K33" s="115"/>
      <c r="L33" s="52" t="s">
        <v>113</v>
      </c>
      <c r="M33" s="47"/>
      <c r="N33" s="47"/>
      <c r="O33" s="47"/>
      <c r="P33" s="47"/>
      <c r="Q33" s="47"/>
      <c r="R33" s="45"/>
      <c r="Y33" s="59"/>
      <c r="Z33" s="285"/>
      <c r="AA33" s="285"/>
      <c r="AB33" s="285"/>
      <c r="AC33" s="285"/>
      <c r="AD33" s="286"/>
      <c r="AE33" s="4"/>
      <c r="AO33" s="4"/>
      <c r="AU33" s="148">
        <v>2</v>
      </c>
      <c r="AV33" s="148" t="s">
        <v>344</v>
      </c>
      <c r="AW33" s="88"/>
      <c r="AX33" s="88"/>
      <c r="AY33" s="88"/>
    </row>
    <row r="34" spans="1:52" ht="15.45" customHeight="1">
      <c r="A34" s="1" t="s">
        <v>227</v>
      </c>
      <c r="R34" s="4"/>
      <c r="T34" s="38" t="s">
        <v>119</v>
      </c>
      <c r="U34" s="32"/>
      <c r="V34" s="32"/>
      <c r="W34" s="68">
        <f>Z33*0.1</f>
        <v>0</v>
      </c>
      <c r="AA34" s="60"/>
      <c r="AB34" s="60"/>
      <c r="AC34" s="60"/>
      <c r="AD34" s="60" t="s">
        <v>120</v>
      </c>
      <c r="AE34" s="4"/>
      <c r="AO34" s="4"/>
      <c r="AP34" s="148" t="s">
        <v>343</v>
      </c>
      <c r="AR34" s="150">
        <f>AW30</f>
        <v>3</v>
      </c>
      <c r="AS34" s="149" t="str">
        <f>AX30</f>
        <v>申請者が研究代表者</v>
      </c>
      <c r="AU34" s="148">
        <v>3</v>
      </c>
      <c r="AV34" s="148" t="s">
        <v>342</v>
      </c>
      <c r="AW34" s="88"/>
      <c r="AX34" s="88"/>
      <c r="AY34" s="88"/>
    </row>
    <row r="35" spans="1:52" ht="15.45" customHeight="1">
      <c r="D35" s="3"/>
      <c r="E35" s="1" t="s">
        <v>341</v>
      </c>
      <c r="K35" s="3"/>
      <c r="L35" s="1" t="s">
        <v>117</v>
      </c>
      <c r="R35" s="4"/>
      <c r="W35" s="74" t="s">
        <v>121</v>
      </c>
      <c r="AA35" s="61"/>
      <c r="AB35" s="61"/>
      <c r="AC35" s="61"/>
      <c r="AD35" s="60" t="s">
        <v>295</v>
      </c>
      <c r="AE35" s="4"/>
      <c r="AO35" s="4"/>
      <c r="AZ35"/>
    </row>
    <row r="36" spans="1:52" ht="15.45" customHeight="1">
      <c r="D36" s="147"/>
      <c r="E36" s="10" t="s">
        <v>340</v>
      </c>
      <c r="Q36" s="146"/>
      <c r="R36" s="4"/>
      <c r="T36" s="48" t="s">
        <v>124</v>
      </c>
      <c r="U36" s="35"/>
      <c r="V36" s="136"/>
      <c r="W36" s="137"/>
      <c r="X36" s="138" t="s">
        <v>315</v>
      </c>
      <c r="Y36" s="13"/>
      <c r="Z36" s="13"/>
      <c r="AA36" s="13"/>
      <c r="AB36" s="13"/>
      <c r="AC36" s="139"/>
      <c r="AD36" s="135"/>
      <c r="AE36" s="29"/>
      <c r="AO36" s="29"/>
      <c r="AP36" s="1" t="s">
        <v>311</v>
      </c>
    </row>
    <row r="37" spans="1:52" ht="15.45" customHeight="1">
      <c r="Q37" s="146" t="s">
        <v>118</v>
      </c>
      <c r="R37" s="29"/>
      <c r="T37" s="122" t="s">
        <v>125</v>
      </c>
      <c r="U37" s="123">
        <f>IF(AR26=1,ROUND($K$30*15.5/1000,0)-ROUNDDOWN($K$30*6/1000,0),"")</f>
        <v>0</v>
      </c>
      <c r="V37" s="126"/>
      <c r="W37" s="130">
        <f>SUM($U$37:$U$39)</f>
        <v>0</v>
      </c>
      <c r="X37" s="16" t="s">
        <v>309</v>
      </c>
      <c r="Y37" s="17"/>
      <c r="Z37" s="17"/>
      <c r="AA37" s="17"/>
      <c r="AB37" s="289" t="str">
        <f>IF(AR26=1,IFERROR(ROUNDDOWN($Z$33/($L$27+2*$W$20)*$L$27,0),""),"")</f>
        <v/>
      </c>
      <c r="AC37" s="290"/>
      <c r="AD37" s="291"/>
      <c r="AE37" s="62"/>
      <c r="AO37" s="62"/>
      <c r="AP37" s="132" t="str">
        <f>T37</f>
        <v>雇用保険</v>
      </c>
      <c r="AQ37" s="9" t="str">
        <f ca="1">_xlfn.FORMULATEXT($U37)</f>
        <v>=IF(AR26=1,ROUND($K$30*15.5/1000,0)-ROUNDDOWN($K$30*6/1000,0),"")</v>
      </c>
    </row>
    <row r="38" spans="1:52" ht="15.45" customHeight="1">
      <c r="A38" s="35"/>
      <c r="B38" s="35" t="s">
        <v>122</v>
      </c>
      <c r="C38" s="35"/>
      <c r="D38" s="35"/>
      <c r="E38" s="35"/>
      <c r="F38" s="35"/>
      <c r="G38" s="35"/>
      <c r="H38" s="35"/>
      <c r="I38" s="35"/>
      <c r="J38" s="35"/>
      <c r="K38" s="35"/>
      <c r="L38" s="35"/>
      <c r="M38" s="35"/>
      <c r="N38" s="35"/>
      <c r="O38" s="35"/>
      <c r="P38" s="35"/>
      <c r="Q38" s="35"/>
      <c r="R38" s="62"/>
      <c r="S38" s="52"/>
      <c r="T38" s="122" t="s">
        <v>127</v>
      </c>
      <c r="U38" s="123">
        <f>IF(AR26=1,ROUND($K$30*2.16/1000,0),"")</f>
        <v>0</v>
      </c>
      <c r="V38" s="127"/>
      <c r="W38" s="129" t="s">
        <v>313</v>
      </c>
      <c r="X38" s="16" t="s">
        <v>310</v>
      </c>
      <c r="Y38" s="17"/>
      <c r="Z38" s="17"/>
      <c r="AA38" s="17"/>
      <c r="AB38" s="289" t="str">
        <f>IF(AR26=1,IFERROR(ROUNDDOWN($Z$33/($L$27+2*$W$20)*2*$W$20,0),""),"")</f>
        <v/>
      </c>
      <c r="AC38" s="290"/>
      <c r="AD38" s="291"/>
      <c r="AE38" s="62"/>
      <c r="AO38" s="62"/>
      <c r="AP38" s="132" t="str">
        <f>T38</f>
        <v>労災保険</v>
      </c>
      <c r="AQ38" s="9" t="str">
        <f ca="1">_xlfn.FORMULATEXT($U38)</f>
        <v>=IF(AR26=1,ROUND($K$30*2.16/1000,0),"")</v>
      </c>
    </row>
    <row r="39" spans="1:52" ht="15.45" customHeight="1">
      <c r="B39" s="1" t="s">
        <v>123</v>
      </c>
      <c r="K39" s="115"/>
      <c r="L39" s="1" t="s">
        <v>7</v>
      </c>
      <c r="M39" s="145"/>
      <c r="N39" s="1" t="s">
        <v>8</v>
      </c>
      <c r="O39" s="145"/>
      <c r="P39" s="1" t="s">
        <v>9</v>
      </c>
      <c r="R39" s="62"/>
      <c r="S39" s="52"/>
      <c r="T39" s="124" t="s">
        <v>131</v>
      </c>
      <c r="U39" s="125">
        <f>IF(AR26=1,IF($K$30&gt;1500000,1500000*(0.0915+0.0075+0.0003+0.0036),INT($K$30/1000)*1000*(0.0915+0.0075+0.0003+0.0036))+IF($K$30&gt;5730000,5730000*(0.04047+0.00773),INT($K$30/1000)*1000*(0.04047+0.00773)),"")</f>
        <v>0</v>
      </c>
      <c r="V39" s="128"/>
      <c r="W39" s="131">
        <f>$K$31-$W$37</f>
        <v>0</v>
      </c>
      <c r="X39" s="134" t="s">
        <v>314</v>
      </c>
      <c r="Y39" s="133"/>
      <c r="Z39" s="133"/>
      <c r="AA39" s="42"/>
      <c r="AB39" s="282" t="str">
        <f>IFERROR($Z$33-$AB$37-$AB$38,"")</f>
        <v/>
      </c>
      <c r="AC39" s="283"/>
      <c r="AD39" s="284"/>
      <c r="AE39" s="62"/>
      <c r="AO39" s="62"/>
      <c r="AP39" s="132" t="str">
        <f>T39</f>
        <v>共済負担金</v>
      </c>
      <c r="AQ39" s="9" t="str">
        <f ca="1">_xlfn.FORMULATEXT($U39)</f>
        <v>=IF(AR26=1,IF($K$30&gt;1500000,1500000*(0.0915+0.0075+0.0003+0.0036),INT($K$30/1000)*1000*(0.0915+0.0075+0.0003+0.0036))+IF($K$30&gt;5730000,5730000*(0.04047+0.00773),INT($K$30/1000)*1000*(0.04047+0.00773)),"")</v>
      </c>
    </row>
    <row r="40" spans="1:52" ht="15.45" customHeight="1">
      <c r="B40" s="1" t="s">
        <v>126</v>
      </c>
      <c r="F40" s="24"/>
      <c r="G40" s="24"/>
      <c r="H40" s="24"/>
      <c r="I40" s="24"/>
      <c r="J40" s="24"/>
      <c r="K40" s="24"/>
      <c r="L40" s="24"/>
      <c r="M40" s="24"/>
      <c r="N40" s="24"/>
      <c r="O40" s="24"/>
      <c r="P40" s="24"/>
      <c r="Q40" s="24"/>
      <c r="R40" s="62"/>
      <c r="S40" s="52"/>
      <c r="T40" s="24" t="s">
        <v>226</v>
      </c>
      <c r="U40" s="24"/>
      <c r="V40" s="24"/>
      <c r="W40" s="24"/>
      <c r="X40" s="24"/>
      <c r="Y40" s="24"/>
      <c r="Z40" s="24"/>
      <c r="AE40" s="62"/>
      <c r="AO40" s="62"/>
    </row>
    <row r="41" spans="1:52" ht="15.45" customHeight="1">
      <c r="C41" s="287" t="str">
        <f>B7</f>
        <v>長</v>
      </c>
      <c r="D41" s="288"/>
      <c r="F41" s="238" t="s">
        <v>128</v>
      </c>
      <c r="G41" s="254"/>
      <c r="H41" s="239"/>
      <c r="I41" s="238" t="s">
        <v>129</v>
      </c>
      <c r="J41" s="254"/>
      <c r="K41" s="239"/>
      <c r="L41" s="238" t="s">
        <v>130</v>
      </c>
      <c r="M41" s="254"/>
      <c r="N41" s="254"/>
      <c r="O41" s="254"/>
      <c r="P41" s="254"/>
      <c r="Q41" s="239"/>
      <c r="R41" s="62"/>
      <c r="T41" s="258"/>
      <c r="U41" s="259"/>
      <c r="V41" s="259"/>
      <c r="W41" s="259"/>
      <c r="X41" s="259"/>
      <c r="Y41" s="259"/>
      <c r="Z41" s="259"/>
      <c r="AA41" s="259"/>
      <c r="AB41" s="259"/>
      <c r="AC41" s="259"/>
      <c r="AD41" s="260"/>
      <c r="AE41" s="4"/>
      <c r="AO41" s="4"/>
      <c r="AP41" s="1" t="s">
        <v>312</v>
      </c>
    </row>
    <row r="42" spans="1:52" ht="15.45" customHeight="1">
      <c r="B42" s="1" t="s">
        <v>132</v>
      </c>
      <c r="C42" s="278"/>
      <c r="D42" s="278"/>
      <c r="F42" s="279" t="s">
        <v>133</v>
      </c>
      <c r="G42" s="280"/>
      <c r="H42" s="281"/>
      <c r="I42" s="240"/>
      <c r="J42" s="241"/>
      <c r="K42" s="242"/>
      <c r="L42" s="240"/>
      <c r="M42" s="241"/>
      <c r="N42" s="241"/>
      <c r="O42" s="241"/>
      <c r="P42" s="241"/>
      <c r="Q42" s="242"/>
      <c r="R42" s="4"/>
      <c r="T42" s="261"/>
      <c r="U42" s="262"/>
      <c r="V42" s="262"/>
      <c r="W42" s="262"/>
      <c r="X42" s="262"/>
      <c r="Y42" s="262"/>
      <c r="Z42" s="262"/>
      <c r="AA42" s="262"/>
      <c r="AB42" s="262"/>
      <c r="AC42" s="262"/>
      <c r="AD42" s="263"/>
      <c r="AE42" s="4"/>
      <c r="AO42" s="4"/>
      <c r="AP42" s="1" t="str">
        <f>X37</f>
        <v>給与から</v>
      </c>
      <c r="AQ42" s="9" t="str">
        <f ca="1">_xlfn.FORMULATEXT($AB37)</f>
        <v>=IF(AR26=1,IFERROR(ROUNDDOWN($Z$33/($L$27+2*$W$20)*$L$27,0),""),"")</v>
      </c>
    </row>
    <row r="43" spans="1:52" ht="15.45" customHeight="1">
      <c r="D43" s="52"/>
      <c r="E43" s="52"/>
      <c r="F43" s="144" t="s">
        <v>134</v>
      </c>
      <c r="G43" s="144"/>
      <c r="H43" s="144"/>
      <c r="I43" s="240"/>
      <c r="J43" s="241"/>
      <c r="K43" s="242"/>
      <c r="L43" s="240"/>
      <c r="M43" s="241"/>
      <c r="N43" s="241"/>
      <c r="O43" s="241"/>
      <c r="P43" s="241"/>
      <c r="Q43" s="242"/>
      <c r="R43" s="4"/>
      <c r="T43" s="264"/>
      <c r="U43" s="265"/>
      <c r="V43" s="265"/>
      <c r="W43" s="265"/>
      <c r="X43" s="265"/>
      <c r="Y43" s="265"/>
      <c r="Z43" s="265"/>
      <c r="AA43" s="265"/>
      <c r="AB43" s="265"/>
      <c r="AC43" s="265"/>
      <c r="AD43" s="266"/>
      <c r="AE43" s="4"/>
      <c r="AO43" s="4"/>
      <c r="AP43" s="1" t="str">
        <f>X38</f>
        <v>賞与から</v>
      </c>
      <c r="AQ43" s="9" t="str">
        <f ca="1">_xlfn.FORMULATEXT($AB38)</f>
        <v>=IF(AR26=1,IFERROR(ROUNDDOWN($Z$33/($L$27+2*$W$20)*2*$W$20,0),""),"")</v>
      </c>
    </row>
    <row r="44" spans="1:52" ht="15.45" customHeight="1">
      <c r="F44" s="144" t="s">
        <v>135</v>
      </c>
      <c r="G44" s="144"/>
      <c r="H44" s="144"/>
      <c r="I44" s="240"/>
      <c r="J44" s="241"/>
      <c r="K44" s="242"/>
      <c r="L44" s="240"/>
      <c r="M44" s="241"/>
      <c r="N44" s="241"/>
      <c r="O44" s="241"/>
      <c r="P44" s="241"/>
      <c r="Q44" s="242"/>
      <c r="R44" s="4"/>
      <c r="AE44" s="4"/>
      <c r="AO44" s="4"/>
      <c r="AP44" s="1" t="str">
        <f>X39</f>
        <v>調整額‥給与に合算</v>
      </c>
      <c r="AQ44" s="9" t="str">
        <f ca="1">_xlfn.FORMULATEXT($AB39)</f>
        <v>=IFERROR($Z$33-$AB$37-$AB$38,"")</v>
      </c>
    </row>
    <row r="45" spans="1:52" ht="15.45" customHeight="1">
      <c r="F45" s="293" t="s">
        <v>136</v>
      </c>
      <c r="G45" s="293"/>
      <c r="H45" s="293"/>
      <c r="I45" s="295"/>
      <c r="J45" s="295"/>
      <c r="K45" s="295"/>
      <c r="L45" s="297"/>
      <c r="M45" s="297"/>
      <c r="N45" s="297"/>
      <c r="O45" s="297"/>
      <c r="P45" s="297"/>
      <c r="Q45" s="297"/>
      <c r="R45" s="4"/>
      <c r="T45" s="90" t="s">
        <v>240</v>
      </c>
      <c r="U45" s="303" t="str">
        <f>IFERROR(VLOOKUP(K7,AY3:AZ16,2,FALSE),"")</f>
        <v/>
      </c>
      <c r="V45" s="303"/>
      <c r="W45" s="91" t="s">
        <v>252</v>
      </c>
      <c r="X45" s="299" t="s">
        <v>281</v>
      </c>
      <c r="Y45" s="299"/>
      <c r="Z45" s="299"/>
      <c r="AA45" s="299"/>
      <c r="AB45" s="299"/>
      <c r="AC45" s="299"/>
      <c r="AD45" s="299"/>
      <c r="AE45" s="45"/>
      <c r="AO45" s="45"/>
    </row>
    <row r="46" spans="1:52" ht="15.45" customHeight="1">
      <c r="F46" s="294"/>
      <c r="G46" s="294"/>
      <c r="H46" s="294"/>
      <c r="I46" s="296"/>
      <c r="J46" s="296"/>
      <c r="K46" s="296"/>
      <c r="L46" s="298"/>
      <c r="M46" s="298"/>
      <c r="N46" s="298"/>
      <c r="O46" s="298"/>
      <c r="P46" s="298"/>
      <c r="Q46" s="298"/>
      <c r="R46" s="45"/>
      <c r="T46" s="90" t="s">
        <v>241</v>
      </c>
      <c r="U46" s="299"/>
      <c r="V46" s="299"/>
      <c r="W46" s="38"/>
      <c r="X46" s="32"/>
      <c r="Y46" s="32"/>
      <c r="Z46" s="32"/>
      <c r="AA46" s="32"/>
      <c r="AB46" s="32"/>
      <c r="AC46" s="32"/>
      <c r="AD46" s="33"/>
      <c r="AE46" s="4"/>
      <c r="AO46" s="4"/>
    </row>
    <row r="47" spans="1:52" ht="15.45" customHeight="1">
      <c r="R47" s="4"/>
      <c r="T47" s="163" t="s">
        <v>242</v>
      </c>
      <c r="U47" s="300"/>
      <c r="V47" s="301"/>
      <c r="W47" s="301"/>
      <c r="X47" s="301"/>
      <c r="Y47" s="301"/>
      <c r="Z47" s="301"/>
      <c r="AA47" s="301"/>
      <c r="AB47" s="301"/>
      <c r="AC47" s="301"/>
      <c r="AD47" s="302"/>
      <c r="AE47" s="4"/>
      <c r="AO47" s="4"/>
    </row>
    <row r="48" spans="1:52" ht="15.45" customHeight="1">
      <c r="R48" s="4"/>
      <c r="AE48" s="4"/>
      <c r="AO48" s="4"/>
    </row>
    <row r="49" spans="1:48" ht="15.45" customHeight="1">
      <c r="Q49" s="47" t="s">
        <v>0</v>
      </c>
      <c r="R49" s="4"/>
      <c r="S49" s="92"/>
      <c r="T49" s="92" t="s">
        <v>253</v>
      </c>
      <c r="U49" s="92"/>
      <c r="V49" s="116"/>
      <c r="W49" s="92"/>
      <c r="X49" s="92"/>
      <c r="Y49" s="92"/>
      <c r="Z49" s="92"/>
      <c r="AA49" s="92"/>
      <c r="AB49" s="92"/>
      <c r="AC49" s="92"/>
      <c r="AD49" s="92"/>
      <c r="AE49" s="4"/>
      <c r="AO49" s="4"/>
    </row>
    <row r="50" spans="1:48" ht="15.45" customHeight="1">
      <c r="A50" s="1" t="s">
        <v>137</v>
      </c>
      <c r="R50" s="4"/>
      <c r="V50" s="87"/>
      <c r="AE50" s="4"/>
      <c r="AO50" s="4"/>
    </row>
    <row r="51" spans="1:48" ht="15.45" customHeight="1">
      <c r="R51" s="4"/>
      <c r="T51" s="1" t="s">
        <v>244</v>
      </c>
      <c r="U51" s="117"/>
      <c r="AE51" s="4"/>
      <c r="AO51" s="4"/>
      <c r="AP51" s="116" t="str">
        <f>IF(U51="","",U51)</f>
        <v/>
      </c>
      <c r="AQ51" s="1" t="s">
        <v>296</v>
      </c>
    </row>
    <row r="52" spans="1:48" ht="15.45" customHeight="1">
      <c r="A52" s="1" t="s">
        <v>138</v>
      </c>
      <c r="R52" s="4"/>
      <c r="T52" s="1" t="s">
        <v>269</v>
      </c>
      <c r="U52" s="118" t="b">
        <v>0</v>
      </c>
      <c r="V52" s="1" t="s">
        <v>270</v>
      </c>
      <c r="X52" s="118" t="b">
        <v>0</v>
      </c>
      <c r="AE52" s="4"/>
      <c r="AO52" s="4"/>
    </row>
    <row r="53" spans="1:48" ht="15.45" customHeight="1">
      <c r="A53" s="142"/>
      <c r="R53" s="4"/>
      <c r="T53" s="1" t="s">
        <v>272</v>
      </c>
      <c r="U53" s="292"/>
      <c r="V53" s="292"/>
      <c r="W53" s="292"/>
      <c r="X53" s="292"/>
      <c r="Y53" s="292"/>
      <c r="Z53" s="292"/>
      <c r="AA53" s="292"/>
      <c r="AB53" s="292"/>
      <c r="AC53" s="292"/>
      <c r="AD53" s="292"/>
      <c r="AE53" s="4"/>
      <c r="AO53" s="4"/>
      <c r="AS53" s="1" t="s">
        <v>256</v>
      </c>
      <c r="AT53" s="4" t="str">
        <f>VLOOKUP(U52,AS54:AT55,2,FALSE)</f>
        <v>不備有り</v>
      </c>
      <c r="AU53" s="1" t="s">
        <v>283</v>
      </c>
    </row>
    <row r="54" spans="1:48" ht="15.45" customHeight="1">
      <c r="A54" s="143" t="b">
        <v>0</v>
      </c>
      <c r="B54" s="1" t="s">
        <v>139</v>
      </c>
      <c r="R54" s="4"/>
      <c r="U54" s="292"/>
      <c r="V54" s="292"/>
      <c r="W54" s="292"/>
      <c r="X54" s="292"/>
      <c r="Y54" s="292"/>
      <c r="Z54" s="292"/>
      <c r="AA54" s="292"/>
      <c r="AB54" s="292"/>
      <c r="AC54" s="292"/>
      <c r="AD54" s="292"/>
      <c r="AE54" s="4"/>
      <c r="AO54" s="4"/>
      <c r="AS54" s="88" t="b">
        <v>1</v>
      </c>
      <c r="AT54" s="88" t="s">
        <v>243</v>
      </c>
    </row>
    <row r="55" spans="1:48" ht="15.45" customHeight="1">
      <c r="A55" s="142"/>
      <c r="R55" s="4"/>
      <c r="U55" s="292"/>
      <c r="V55" s="292"/>
      <c r="W55" s="292"/>
      <c r="X55" s="292"/>
      <c r="Y55" s="292"/>
      <c r="Z55" s="292"/>
      <c r="AA55" s="292"/>
      <c r="AB55" s="292"/>
      <c r="AC55" s="292"/>
      <c r="AD55" s="292"/>
      <c r="AE55" s="4"/>
      <c r="AO55" s="4"/>
      <c r="AS55" s="88" t="b">
        <v>0</v>
      </c>
      <c r="AT55" s="88" t="s">
        <v>271</v>
      </c>
    </row>
    <row r="56" spans="1:48" ht="15.45" customHeight="1">
      <c r="A56" s="143" t="b">
        <v>0</v>
      </c>
      <c r="B56" s="1" t="s">
        <v>261</v>
      </c>
      <c r="R56" s="4"/>
      <c r="T56" s="1" t="s">
        <v>259</v>
      </c>
      <c r="U56" s="119" t="s">
        <v>246</v>
      </c>
      <c r="AE56" s="4"/>
      <c r="AO56" s="4"/>
      <c r="AS56" s="1" t="s">
        <v>257</v>
      </c>
      <c r="AT56" s="4" t="str">
        <f>VLOOKUP(X52,AS57:AT58,2,FALSE)</f>
        <v>未対応</v>
      </c>
      <c r="AU56" s="1" t="s">
        <v>283</v>
      </c>
      <c r="AV56" s="1" t="s">
        <v>268</v>
      </c>
    </row>
    <row r="57" spans="1:48" ht="15.45" customHeight="1">
      <c r="A57" s="142"/>
      <c r="B57" s="1" t="s">
        <v>262</v>
      </c>
      <c r="R57" s="4"/>
      <c r="T57" s="1" t="s">
        <v>229</v>
      </c>
      <c r="U57" s="118" t="b">
        <v>0</v>
      </c>
      <c r="V57" s="1" t="s">
        <v>267</v>
      </c>
      <c r="AE57" s="4"/>
      <c r="AO57" s="4"/>
      <c r="AS57" s="92" t="b">
        <v>1</v>
      </c>
      <c r="AT57" s="92" t="s">
        <v>254</v>
      </c>
      <c r="AV57" s="93" t="str">
        <f>IF(U52=TRUE,"済",IF(X52=TRUE,"済","未"))</f>
        <v>未</v>
      </c>
    </row>
    <row r="58" spans="1:48" ht="15.45" customHeight="1">
      <c r="A58" s="142"/>
      <c r="R58" s="4"/>
      <c r="T58" s="1" t="s">
        <v>260</v>
      </c>
      <c r="U58" s="118" t="b">
        <v>0</v>
      </c>
      <c r="AE58" s="4"/>
      <c r="AO58" s="4"/>
      <c r="AP58" s="88" t="s">
        <v>246</v>
      </c>
      <c r="AS58" s="92" t="b">
        <v>0</v>
      </c>
      <c r="AT58" s="92" t="s">
        <v>255</v>
      </c>
    </row>
    <row r="59" spans="1:48" ht="15.45" customHeight="1">
      <c r="A59" s="143" t="b">
        <v>0</v>
      </c>
      <c r="B59" s="1" t="s">
        <v>338</v>
      </c>
      <c r="R59" s="4"/>
      <c r="T59" s="49" t="s">
        <v>140</v>
      </c>
      <c r="AE59" s="4"/>
      <c r="AO59" s="4"/>
      <c r="AP59" s="88" t="s">
        <v>247</v>
      </c>
      <c r="AS59" s="1" t="s">
        <v>258</v>
      </c>
      <c r="AT59" s="4" t="str">
        <f>VLOOKUP(U57,AS$60:AT$61,2,FALSE)</f>
        <v>未</v>
      </c>
      <c r="AU59" s="1" t="s">
        <v>283</v>
      </c>
    </row>
    <row r="60" spans="1:48" ht="15.45" customHeight="1">
      <c r="A60" s="142"/>
      <c r="C60" s="140" t="s">
        <v>339</v>
      </c>
      <c r="R60" s="4"/>
      <c r="T60" s="49" t="s">
        <v>141</v>
      </c>
      <c r="AE60" s="4"/>
      <c r="AO60" s="4"/>
      <c r="AS60" s="3" t="b">
        <v>1</v>
      </c>
      <c r="AT60" s="3" t="s">
        <v>245</v>
      </c>
    </row>
    <row r="61" spans="1:48" ht="15.45" customHeight="1">
      <c r="A61" s="143" t="b">
        <v>0</v>
      </c>
      <c r="B61" s="1" t="s">
        <v>142</v>
      </c>
      <c r="R61" s="4"/>
      <c r="T61" s="1" t="s">
        <v>263</v>
      </c>
      <c r="U61" s="118" t="b">
        <v>0</v>
      </c>
      <c r="AE61" s="4"/>
      <c r="AO61" s="4"/>
      <c r="AS61" s="3" t="b">
        <v>0</v>
      </c>
      <c r="AT61" s="3" t="s">
        <v>248</v>
      </c>
    </row>
    <row r="62" spans="1:48" ht="15.45" customHeight="1">
      <c r="A62" s="142"/>
      <c r="B62" s="1" t="s">
        <v>143</v>
      </c>
      <c r="R62" s="4"/>
      <c r="T62" s="49" t="s">
        <v>142</v>
      </c>
      <c r="AE62" s="4"/>
      <c r="AO62" s="4"/>
    </row>
    <row r="63" spans="1:48" ht="15.45" customHeight="1">
      <c r="A63" s="142"/>
      <c r="R63" s="4"/>
      <c r="T63" s="49" t="s">
        <v>143</v>
      </c>
      <c r="AE63" s="4"/>
      <c r="AO63" s="4"/>
    </row>
    <row r="64" spans="1:48" ht="15.45" customHeight="1">
      <c r="A64" s="143" t="b">
        <v>0</v>
      </c>
      <c r="B64" s="1" t="s">
        <v>144</v>
      </c>
      <c r="R64" s="4"/>
      <c r="T64" s="1" t="s">
        <v>264</v>
      </c>
      <c r="U64" s="118" t="b">
        <v>0</v>
      </c>
      <c r="AE64" s="4"/>
      <c r="AO64" s="4"/>
    </row>
    <row r="65" spans="1:43" ht="15.45" customHeight="1">
      <c r="A65" s="142"/>
      <c r="B65" s="1" t="s">
        <v>145</v>
      </c>
      <c r="R65" s="4"/>
      <c r="T65" s="49" t="s">
        <v>265</v>
      </c>
      <c r="AE65" s="4"/>
      <c r="AO65" s="4"/>
    </row>
    <row r="66" spans="1:43" ht="15.45" customHeight="1">
      <c r="A66" s="142"/>
      <c r="B66" s="1" t="s">
        <v>146</v>
      </c>
      <c r="R66" s="4"/>
      <c r="T66" s="1" t="s">
        <v>266</v>
      </c>
      <c r="U66" s="118" t="b">
        <v>0</v>
      </c>
      <c r="AE66" s="4"/>
      <c r="AO66" s="4"/>
    </row>
    <row r="67" spans="1:43" ht="15.45" customHeight="1">
      <c r="A67" s="142"/>
      <c r="R67" s="4"/>
      <c r="T67" s="49" t="s">
        <v>144</v>
      </c>
      <c r="AE67" s="4"/>
      <c r="AO67" s="4"/>
    </row>
    <row r="68" spans="1:43" ht="15.45" customHeight="1">
      <c r="A68" s="142"/>
      <c r="B68" s="1" t="s">
        <v>147</v>
      </c>
      <c r="R68" s="4"/>
      <c r="T68" s="49" t="s">
        <v>145</v>
      </c>
      <c r="AE68" s="4"/>
      <c r="AO68" s="4"/>
    </row>
    <row r="69" spans="1:43" ht="15.45" customHeight="1">
      <c r="A69" s="142"/>
      <c r="R69" s="4"/>
      <c r="T69" s="49" t="s">
        <v>146</v>
      </c>
      <c r="AE69" s="4"/>
      <c r="AO69" s="4"/>
    </row>
    <row r="70" spans="1:43" ht="15.45" customHeight="1">
      <c r="A70" s="143" t="b">
        <v>0</v>
      </c>
      <c r="B70" s="1" t="s">
        <v>148</v>
      </c>
      <c r="R70" s="4"/>
      <c r="AE70" s="4"/>
      <c r="AO70" s="4"/>
    </row>
    <row r="71" spans="1:43" ht="15.45" customHeight="1">
      <c r="A71" s="142"/>
      <c r="B71" s="1" t="s">
        <v>149</v>
      </c>
      <c r="R71" s="4"/>
      <c r="T71" s="1" t="s">
        <v>249</v>
      </c>
      <c r="U71" s="117"/>
      <c r="AE71" s="4"/>
      <c r="AO71" s="4"/>
      <c r="AP71" s="116" t="str">
        <f>IF(U71="","",U71)</f>
        <v/>
      </c>
      <c r="AQ71" s="1" t="s">
        <v>297</v>
      </c>
    </row>
    <row r="72" spans="1:43" ht="15.45" customHeight="1">
      <c r="A72" s="142"/>
      <c r="R72" s="4"/>
      <c r="T72" s="1" t="s">
        <v>250</v>
      </c>
      <c r="U72" s="117"/>
      <c r="AE72" s="4"/>
      <c r="AO72" s="4"/>
      <c r="AP72" s="116" t="str">
        <f>IF(U72="","",U72)</f>
        <v/>
      </c>
      <c r="AQ72" s="1" t="s">
        <v>298</v>
      </c>
    </row>
    <row r="73" spans="1:43" ht="15.45" customHeight="1">
      <c r="A73" s="143" t="b">
        <v>0</v>
      </c>
      <c r="B73" s="1" t="s">
        <v>150</v>
      </c>
      <c r="R73" s="4"/>
      <c r="AE73" s="4"/>
      <c r="AO73" s="4"/>
    </row>
    <row r="74" spans="1:43" ht="15.45" customHeight="1">
      <c r="A74" s="142"/>
      <c r="B74" s="1" t="s">
        <v>151</v>
      </c>
      <c r="R74" s="4"/>
      <c r="AE74" s="4"/>
      <c r="AO74" s="4"/>
      <c r="AP74" s="1" t="s">
        <v>278</v>
      </c>
    </row>
    <row r="75" spans="1:43" ht="15.45" customHeight="1">
      <c r="A75" s="142"/>
      <c r="R75" s="4"/>
      <c r="AE75" s="4"/>
      <c r="AO75" s="4"/>
    </row>
    <row r="76" spans="1:43" ht="15.45" customHeight="1">
      <c r="A76" s="143" t="b">
        <v>0</v>
      </c>
      <c r="B76" s="1" t="s">
        <v>152</v>
      </c>
      <c r="R76" s="4"/>
      <c r="AE76" s="4"/>
      <c r="AO76" s="4"/>
    </row>
    <row r="77" spans="1:43" ht="15.45" customHeight="1">
      <c r="A77" s="142"/>
      <c r="B77" s="1" t="s">
        <v>153</v>
      </c>
      <c r="R77" s="4"/>
      <c r="AE77" s="4"/>
      <c r="AO77" s="4"/>
    </row>
    <row r="78" spans="1:43" ht="15.45" customHeight="1">
      <c r="A78" s="142"/>
      <c r="B78" s="1" t="s">
        <v>154</v>
      </c>
      <c r="R78" s="4"/>
      <c r="AE78" s="4"/>
      <c r="AO78" s="4"/>
    </row>
    <row r="79" spans="1:43" ht="15.45" customHeight="1">
      <c r="A79" s="142"/>
      <c r="R79" s="4"/>
      <c r="AE79" s="4"/>
      <c r="AO79" s="4"/>
    </row>
    <row r="80" spans="1:43" ht="15.45" customHeight="1">
      <c r="A80" s="143" t="b">
        <v>0</v>
      </c>
      <c r="B80" s="1" t="s">
        <v>155</v>
      </c>
      <c r="R80" s="4"/>
      <c r="AE80" s="4"/>
      <c r="AO80" s="4"/>
    </row>
    <row r="81" spans="1:41" ht="15.45" customHeight="1">
      <c r="A81" s="142"/>
      <c r="B81" s="1" t="s">
        <v>156</v>
      </c>
      <c r="R81" s="4"/>
      <c r="AE81" s="4"/>
      <c r="AO81" s="4"/>
    </row>
    <row r="82" spans="1:41" ht="15.45" customHeight="1">
      <c r="A82" s="142"/>
      <c r="B82" s="1" t="s">
        <v>157</v>
      </c>
      <c r="R82" s="4"/>
      <c r="AE82" s="4"/>
      <c r="AO82" s="4"/>
    </row>
    <row r="83" spans="1:41" ht="15" customHeight="1">
      <c r="A83" s="141"/>
      <c r="B83" s="121"/>
      <c r="C83" s="121"/>
      <c r="D83" s="121"/>
      <c r="E83" s="121"/>
      <c r="F83" s="121"/>
      <c r="G83" s="121"/>
      <c r="H83" s="121"/>
      <c r="I83" s="121"/>
      <c r="J83" s="121"/>
      <c r="K83" s="121"/>
      <c r="L83" s="121"/>
      <c r="M83" s="121"/>
      <c r="N83" s="121"/>
      <c r="O83" s="121"/>
      <c r="P83" s="121"/>
      <c r="Q83" s="121"/>
      <c r="R83" s="4"/>
      <c r="AE83" s="4"/>
      <c r="AO83" s="4"/>
    </row>
    <row r="84" spans="1:41" ht="15" customHeight="1">
      <c r="A84" s="121"/>
      <c r="B84" s="121"/>
      <c r="C84" s="121"/>
      <c r="D84" s="121"/>
      <c r="E84" s="121"/>
      <c r="F84" s="121"/>
      <c r="G84" s="121"/>
      <c r="H84" s="121"/>
      <c r="I84" s="121"/>
      <c r="J84" s="121"/>
      <c r="K84" s="121"/>
      <c r="L84" s="121"/>
      <c r="M84" s="121"/>
      <c r="N84" s="121"/>
      <c r="O84" s="121"/>
      <c r="P84" s="121"/>
      <c r="Q84" s="121"/>
      <c r="R84" s="4"/>
      <c r="AE84" s="4"/>
      <c r="AO84" s="4"/>
    </row>
    <row r="85" spans="1:41" ht="15" customHeight="1">
      <c r="A85" s="121"/>
      <c r="B85" s="121"/>
      <c r="C85" s="121"/>
      <c r="D85" s="121"/>
      <c r="E85" s="121"/>
      <c r="F85" s="121"/>
      <c r="G85" s="121"/>
      <c r="H85" s="121"/>
      <c r="I85" s="121"/>
      <c r="J85" s="121"/>
      <c r="K85" s="121"/>
      <c r="L85" s="121"/>
      <c r="M85" s="121"/>
      <c r="N85" s="121"/>
      <c r="O85" s="121"/>
      <c r="P85" s="121"/>
      <c r="Q85" s="121"/>
      <c r="R85" s="4"/>
      <c r="AE85" s="4"/>
      <c r="AO85" s="4"/>
    </row>
    <row r="86" spans="1:41" ht="15" customHeight="1">
      <c r="A86" s="121"/>
      <c r="B86" s="121"/>
      <c r="C86" s="121"/>
      <c r="D86" s="121"/>
      <c r="E86" s="121"/>
      <c r="F86" s="121"/>
      <c r="G86" s="121"/>
      <c r="H86" s="121"/>
      <c r="I86" s="121"/>
      <c r="J86" s="121"/>
      <c r="K86" s="121"/>
      <c r="L86" s="121"/>
      <c r="M86" s="121"/>
      <c r="N86" s="121"/>
      <c r="O86" s="121"/>
      <c r="P86" s="121"/>
      <c r="Q86" s="121"/>
      <c r="R86" s="4"/>
      <c r="AE86" s="4"/>
      <c r="AO86" s="4"/>
    </row>
    <row r="87" spans="1:41" ht="15" customHeight="1">
      <c r="A87" s="121"/>
      <c r="B87" s="121"/>
      <c r="C87" s="121"/>
      <c r="D87" s="121"/>
      <c r="E87" s="121"/>
      <c r="F87" s="121"/>
      <c r="G87" s="121"/>
      <c r="H87" s="121"/>
      <c r="I87" s="121"/>
      <c r="J87" s="121"/>
      <c r="K87" s="121"/>
      <c r="L87" s="121"/>
      <c r="M87" s="121"/>
      <c r="N87" s="121"/>
      <c r="O87" s="121"/>
      <c r="P87" s="121"/>
      <c r="Q87" s="121"/>
      <c r="R87" s="4"/>
      <c r="AE87" s="4"/>
      <c r="AO87" s="4"/>
    </row>
    <row r="88" spans="1:41" ht="15" customHeight="1">
      <c r="A88" s="121"/>
      <c r="C88" s="121"/>
      <c r="D88" s="121"/>
      <c r="E88" s="121"/>
      <c r="F88" s="121"/>
      <c r="G88" s="121"/>
      <c r="H88" s="121"/>
      <c r="I88" s="121"/>
      <c r="J88" s="121"/>
      <c r="K88" s="121"/>
      <c r="L88" s="121"/>
      <c r="M88" s="121"/>
      <c r="N88" s="121"/>
      <c r="O88" s="121"/>
      <c r="P88" s="121"/>
      <c r="Q88" s="121"/>
      <c r="R88" s="4"/>
      <c r="AE88" s="4"/>
      <c r="AO88" s="4"/>
    </row>
    <row r="89" spans="1:41" ht="15" customHeight="1">
      <c r="A89" s="121"/>
      <c r="B89" s="121"/>
      <c r="C89" s="121"/>
      <c r="D89" s="121"/>
      <c r="E89" s="121"/>
      <c r="F89" s="121"/>
      <c r="G89" s="121"/>
      <c r="H89" s="121"/>
      <c r="I89" s="121"/>
      <c r="J89" s="121"/>
      <c r="K89" s="121"/>
      <c r="L89" s="121"/>
      <c r="M89" s="121"/>
      <c r="N89" s="121"/>
      <c r="O89" s="121"/>
      <c r="P89" s="121"/>
      <c r="Q89" s="121"/>
      <c r="R89" s="4"/>
      <c r="AE89" s="4"/>
      <c r="AO89" s="4"/>
    </row>
    <row r="90" spans="1:41" ht="15" customHeight="1">
      <c r="A90" s="121"/>
      <c r="B90" s="121"/>
      <c r="C90" s="121"/>
      <c r="D90" s="121"/>
      <c r="E90" s="121"/>
      <c r="F90" s="121"/>
      <c r="G90" s="121"/>
      <c r="H90" s="121"/>
      <c r="I90" s="121"/>
      <c r="J90" s="121"/>
      <c r="K90" s="121"/>
      <c r="L90" s="121"/>
      <c r="M90" s="121"/>
      <c r="N90" s="121"/>
      <c r="O90" s="121"/>
      <c r="P90" s="121"/>
      <c r="Q90" s="121"/>
      <c r="R90" s="4"/>
      <c r="AE90" s="4"/>
      <c r="AO90" s="4"/>
    </row>
    <row r="91" spans="1:41" ht="15" customHeight="1">
      <c r="A91" s="121"/>
      <c r="B91" s="121"/>
      <c r="C91" s="121"/>
      <c r="D91" s="121"/>
      <c r="E91" s="121"/>
      <c r="F91" s="121"/>
      <c r="G91" s="121"/>
      <c r="H91" s="121"/>
      <c r="I91" s="121"/>
      <c r="J91" s="121"/>
      <c r="K91" s="121"/>
      <c r="L91" s="121"/>
      <c r="M91" s="121"/>
      <c r="N91" s="121"/>
      <c r="O91" s="121"/>
      <c r="P91" s="121"/>
      <c r="Q91" s="121"/>
      <c r="R91" s="4"/>
      <c r="AE91" s="4"/>
      <c r="AO91" s="4"/>
    </row>
    <row r="92" spans="1:41" ht="15" customHeight="1">
      <c r="A92" s="121"/>
      <c r="B92" s="121"/>
      <c r="C92" s="121"/>
      <c r="D92" s="121"/>
      <c r="E92" s="121"/>
      <c r="F92" s="121"/>
      <c r="G92" s="121"/>
      <c r="H92" s="121"/>
      <c r="I92" s="121"/>
      <c r="J92" s="121"/>
      <c r="K92" s="121"/>
      <c r="L92" s="121"/>
      <c r="M92" s="121"/>
      <c r="N92" s="121"/>
      <c r="O92" s="121"/>
      <c r="P92" s="121"/>
      <c r="Q92" s="121"/>
      <c r="R92" s="4"/>
    </row>
  </sheetData>
  <sheetProtection algorithmName="SHA-512" hashValue="waDgRY/mNwJYwAutmY8oqMU0Uhmqg4pwMOFO/adietss+AQSdjM0YbUePl8fGmK+jLzDtjKasKf3dVcT236KBA==" saltValue="oVwj6Eg3G3LxQGogAHC9ig==" spinCount="100000" sheet="1" selectLockedCells="1"/>
  <mergeCells count="48">
    <mergeCell ref="K31:P31"/>
    <mergeCell ref="U53:AD55"/>
    <mergeCell ref="F45:H46"/>
    <mergeCell ref="I45:K46"/>
    <mergeCell ref="L45:Q46"/>
    <mergeCell ref="U46:V46"/>
    <mergeCell ref="U47:AD47"/>
    <mergeCell ref="X45:AD45"/>
    <mergeCell ref="I43:K43"/>
    <mergeCell ref="L43:Q43"/>
    <mergeCell ref="I44:K44"/>
    <mergeCell ref="L44:Q44"/>
    <mergeCell ref="U45:V45"/>
    <mergeCell ref="T41:AD43"/>
    <mergeCell ref="Z33:AD33"/>
    <mergeCell ref="C41:D41"/>
    <mergeCell ref="F41:H41"/>
    <mergeCell ref="I41:K41"/>
    <mergeCell ref="L41:Q41"/>
    <mergeCell ref="AB37:AD37"/>
    <mergeCell ref="AB38:AD38"/>
    <mergeCell ref="C42:D42"/>
    <mergeCell ref="F42:H42"/>
    <mergeCell ref="I42:K42"/>
    <mergeCell ref="L42:Q42"/>
    <mergeCell ref="AB39:AD39"/>
    <mergeCell ref="B23:C23"/>
    <mergeCell ref="B26:C27"/>
    <mergeCell ref="L27:N27"/>
    <mergeCell ref="B28:G28"/>
    <mergeCell ref="O28:P28"/>
    <mergeCell ref="B29:C29"/>
    <mergeCell ref="K29:P29"/>
    <mergeCell ref="B30:D30"/>
    <mergeCell ref="K30:P30"/>
    <mergeCell ref="T24:AD25"/>
    <mergeCell ref="Z30:AD30"/>
    <mergeCell ref="B19:C19"/>
    <mergeCell ref="D19:Q19"/>
    <mergeCell ref="B20:C22"/>
    <mergeCell ref="K1:Q1"/>
    <mergeCell ref="B7:C7"/>
    <mergeCell ref="K7:P7"/>
    <mergeCell ref="K8:P8"/>
    <mergeCell ref="K9:P9"/>
    <mergeCell ref="B18:C18"/>
    <mergeCell ref="D18:Q18"/>
    <mergeCell ref="D20:Q22"/>
  </mergeCells>
  <phoneticPr fontId="7"/>
  <dataValidations count="24">
    <dataValidation allowBlank="1" showInputMessage="1" showErrorMessage="1" prompt="分担者のときのみチェックしてください" sqref="D35 K35" xr:uid="{FB91DA7D-211B-49C7-86EA-0F639AE33906}"/>
    <dataValidation type="list" allowBlank="1" showInputMessage="1" showErrorMessage="1" sqref="U56" xr:uid="{86D3CB7F-0EB6-49FC-A801-4470C78B58DE}">
      <formula1>$AP$58:$AP$59</formula1>
    </dataValidation>
    <dataValidation allowBlank="1" showInputMessage="1" showErrorMessage="1" prompt="通常は空欄_x000a_ハイブリッドサラリー該当者のみ入力（例50％→50と入力）" sqref="W22" xr:uid="{125B4827-CA2C-4EF4-A582-365958252BF5}"/>
    <dataValidation imeMode="off" allowBlank="1" showInputMessage="1" showErrorMessage="1" sqref="O28:P28" xr:uid="{592560E0-EAD0-48E0-8CD3-996719F081FF}"/>
    <dataValidation allowBlank="1" showInputMessage="1" showErrorMessage="1" prompt="例：エフォート30％→30と入力_x000a_" sqref="W23" xr:uid="{F53F6913-57A2-490D-9E65-0424905A7C6E}"/>
    <dataValidation imeMode="on" allowBlank="1" showInputMessage="1" showErrorMessage="1" prompt="入力" sqref="C42:D42 L42:Q46" xr:uid="{A7F6D1CC-2E0E-4149-BF65-1C9059398111}"/>
    <dataValidation imeMode="off" allowBlank="1" showInputMessage="1" showErrorMessage="1" prompt="入力" sqref="I42:K46" xr:uid="{2DBB97A2-6B84-42D6-9768-DA6AB220D1E9}"/>
    <dataValidation allowBlank="1" showInputMessage="1" showErrorMessage="1" prompt="入力" sqref="D19:Q22" xr:uid="{989408B3-5C40-4752-8B68-A9431396A22E}"/>
    <dataValidation type="list" errorStyle="information" allowBlank="1" showInputMessage="1" showErrorMessage="1" error="リストにない場合は手入力" prompt="リストより選択　ない場合は手入力" sqref="D18:Q18" xr:uid="{327DDBC2-CE16-4DFC-A38F-549A6072B75F}">
      <formula1>$BD$11:$BD$14</formula1>
    </dataValidation>
    <dataValidation allowBlank="1" showInputMessage="1" showErrorMessage="1" prompt="手入力" sqref="K9:P9" xr:uid="{A61C0E82-3439-47F9-8B0E-A14E548D38DB}"/>
    <dataValidation type="whole" imeMode="off" allowBlank="1" showInputMessage="1" showErrorMessage="1" prompt="配分機関が事業によってPI人件費に上限を定めている場合には、その金額を入力_x000a_上限なしの場合は空欄のままで構いません" sqref="W32" xr:uid="{AF597F1F-89A1-437D-9333-F1740539AEA2}">
      <formula1>0</formula1>
      <formula2>1E+21</formula2>
    </dataValidation>
    <dataValidation type="whole" imeMode="off" allowBlank="1" showInputMessage="1" showErrorMessage="1" prompt="右欄注意事項を参照し、入力" sqref="W14" xr:uid="{B634F656-CEBE-4542-AD0A-7250105F33F1}">
      <formula1>0</formula1>
      <formula2>10000000</formula2>
    </dataValidation>
    <dataValidation type="whole" imeMode="off" allowBlank="1" showInputMessage="1" showErrorMessage="1" sqref="O23:O24 O39 O4 H23:H24" xr:uid="{388E689C-6D81-4B70-B010-CFB62E9E0075}">
      <formula1>1</formula1>
      <formula2>31</formula2>
    </dataValidation>
    <dataValidation type="whole" imeMode="off" allowBlank="1" showInputMessage="1" showErrorMessage="1" sqref="M23:M24 M39 M4 F26 M26 F23:F24 Y6:Y7" xr:uid="{49889DEB-3711-436C-BF93-C497C08EC274}">
      <formula1>1</formula1>
      <formula2>12</formula2>
    </dataValidation>
    <dataValidation type="whole" imeMode="off" allowBlank="1" showInputMessage="1" showErrorMessage="1" prompt="西暦4桁（例2025）で入力" sqref="K23:K24 W3 D26 K26 K4 K39 D23:D24 W6:W7" xr:uid="{15426B34-7E02-4BBF-A450-72754DD46AC2}">
      <formula1>2000</formula1>
      <formula2>2050</formula2>
    </dataValidation>
    <dataValidation type="list" errorStyle="information" allowBlank="1" showInputMessage="1" showErrorMessage="1" error="リストにない職名を入力しようとしています" prompt="リストから選択　該当ない場合は手入力_x000a_" sqref="K8:P8" xr:uid="{3E9425EC-B093-42F4-88ED-3A321A3B743D}">
      <formula1>$BB$3:$BB$7</formula1>
    </dataValidation>
    <dataValidation type="list" allowBlank="1" showInputMessage="1" showErrorMessage="1" prompt="リストから選択" sqref="K7:P7" xr:uid="{BFC96BFD-5902-40C2-B716-7E5FAA70ECEF}">
      <formula1>$AY$4:$AY$16</formula1>
    </dataValidation>
    <dataValidation type="list" allowBlank="1" showInputMessage="1" showErrorMessage="1" prompt="選択してください_x000a_固定勤務時間制は下記A）給与額の算定に検討が必要なため必ず外部資金課に事前連絡してください。" sqref="W5" xr:uid="{1BF3D9AE-352A-466C-AED2-A084395B65FB}">
      <formula1>$AS$5:$AS$6</formula1>
    </dataValidation>
    <dataValidation type="list" allowBlank="1" showInputMessage="1" showErrorMessage="1" prompt="つくば地区勤務→「特別区以外（15.5％）」を選択_x000a_東京地区勤務→「特別区(19.7%)」を選択_x000a_基本年俸制の方→「対象外（基本年俸制）」を選択_x000a_" sqref="W15" xr:uid="{74DCA86A-EE48-487C-AA89-342E22D78C8F}">
      <formula1>$AS$8:$AS$10</formula1>
    </dataValidation>
    <dataValidation type="list" allowBlank="1" showInputMessage="1" showErrorMessage="1" prompt="選択してください" sqref="W4" xr:uid="{12297324-13AC-444E-81C9-89057771115A}">
      <formula1>$AS$3:$AS$4</formula1>
    </dataValidation>
    <dataValidation type="whole" imeMode="off" allowBlank="1" showInputMessage="1" showErrorMessage="1" prompt="該当事業の、当該年度の、直接経費を入力_x000a_直接経費700万以上の課題が対象です。" sqref="W29" xr:uid="{910E9F5A-5AD1-4149-816F-DD4736B93BF2}">
      <formula1>7000000</formula1>
      <formula2>1E+21</formula2>
    </dataValidation>
    <dataValidation allowBlank="1" showInputMessage="1" showErrorMessage="1" prompt="D）拠出可能上限額を基に、各PIにおいてPI人件費拠出額を設定し、入力" sqref="Z33:AD33" xr:uid="{DEEEE642-6E18-4083-A15F-54AF58436FCC}"/>
    <dataValidation type="whole" imeMode="off" allowBlank="1" showInputMessage="1" showErrorMessage="1" prompt="_x000a_" sqref="AA7" xr:uid="{C1F260D3-1EAF-4879-A5D3-5973412FE6C9}">
      <formula1>1</formula1>
      <formula2>31</formula2>
    </dataValidation>
    <dataValidation allowBlank="1" showInputMessage="1" showErrorMessage="1" prompt="どちらかにチェック" sqref="D33 K33" xr:uid="{2A18AA66-2309-4F8E-8AC5-F15A62ECDB95}"/>
  </dataValidations>
  <pageMargins left="0.70866141732283472" right="0.51181102362204722" top="0.55118110236220474" bottom="0.55118110236220474" header="0.31496062992125984" footer="0.31496062992125984"/>
  <pageSetup paperSize="9" fitToWidth="2" fitToHeight="0" orientation="portrait" r:id="rId1"/>
  <rowBreaks count="1" manualBreakCount="1">
    <brk id="4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75778" r:id="rId4" name="Check Box 2">
              <controlPr defaultSize="0" autoFill="0" autoLine="0" autoPict="0">
                <anchor moveWithCells="1">
                  <from>
                    <xdr:col>0</xdr:col>
                    <xdr:colOff>0</xdr:colOff>
                    <xdr:row>74</xdr:row>
                    <xdr:rowOff>137160</xdr:rowOff>
                  </from>
                  <to>
                    <xdr:col>1</xdr:col>
                    <xdr:colOff>922020</xdr:colOff>
                    <xdr:row>76</xdr:row>
                    <xdr:rowOff>76200</xdr:rowOff>
                  </to>
                </anchor>
              </controlPr>
            </control>
          </mc:Choice>
        </mc:AlternateContent>
        <mc:AlternateContent xmlns:mc="http://schemas.openxmlformats.org/markup-compatibility/2006">
          <mc:Choice Requires="x14">
            <control shapeId="75779" r:id="rId5" name="Check Box 3">
              <controlPr defaultSize="0" autoFill="0" autoLine="0" autoPict="0">
                <anchor moveWithCells="1">
                  <from>
                    <xdr:col>0</xdr:col>
                    <xdr:colOff>0</xdr:colOff>
                    <xdr:row>78</xdr:row>
                    <xdr:rowOff>137160</xdr:rowOff>
                  </from>
                  <to>
                    <xdr:col>1</xdr:col>
                    <xdr:colOff>922020</xdr:colOff>
                    <xdr:row>80</xdr:row>
                    <xdr:rowOff>76200</xdr:rowOff>
                  </to>
                </anchor>
              </controlPr>
            </control>
          </mc:Choice>
        </mc:AlternateContent>
        <mc:AlternateContent xmlns:mc="http://schemas.openxmlformats.org/markup-compatibility/2006">
          <mc:Choice Requires="x14">
            <control shapeId="75780" r:id="rId6" name="Check Box 4">
              <controlPr defaultSize="0" autoFill="0" autoLine="0" autoPict="0">
                <anchor moveWithCells="1">
                  <from>
                    <xdr:col>0</xdr:col>
                    <xdr:colOff>0</xdr:colOff>
                    <xdr:row>71</xdr:row>
                    <xdr:rowOff>137160</xdr:rowOff>
                  </from>
                  <to>
                    <xdr:col>1</xdr:col>
                    <xdr:colOff>922020</xdr:colOff>
                    <xdr:row>73</xdr:row>
                    <xdr:rowOff>76200</xdr:rowOff>
                  </to>
                </anchor>
              </controlPr>
            </control>
          </mc:Choice>
        </mc:AlternateContent>
        <mc:AlternateContent xmlns:mc="http://schemas.openxmlformats.org/markup-compatibility/2006">
          <mc:Choice Requires="x14">
            <control shapeId="75781" r:id="rId7" name="Check Box 5">
              <controlPr defaultSize="0" autoFill="0" autoLine="0" autoPict="0">
                <anchor moveWithCells="1">
                  <from>
                    <xdr:col>0</xdr:col>
                    <xdr:colOff>0</xdr:colOff>
                    <xdr:row>68</xdr:row>
                    <xdr:rowOff>137160</xdr:rowOff>
                  </from>
                  <to>
                    <xdr:col>1</xdr:col>
                    <xdr:colOff>922020</xdr:colOff>
                    <xdr:row>70</xdr:row>
                    <xdr:rowOff>76200</xdr:rowOff>
                  </to>
                </anchor>
              </controlPr>
            </control>
          </mc:Choice>
        </mc:AlternateContent>
        <mc:AlternateContent xmlns:mc="http://schemas.openxmlformats.org/markup-compatibility/2006">
          <mc:Choice Requires="x14">
            <control shapeId="75782" r:id="rId8" name="Check Box 6">
              <controlPr defaultSize="0" autoFill="0" autoLine="0" autoPict="0">
                <anchor moveWithCells="1">
                  <from>
                    <xdr:col>0</xdr:col>
                    <xdr:colOff>0</xdr:colOff>
                    <xdr:row>62</xdr:row>
                    <xdr:rowOff>137160</xdr:rowOff>
                  </from>
                  <to>
                    <xdr:col>1</xdr:col>
                    <xdr:colOff>922020</xdr:colOff>
                    <xdr:row>64</xdr:row>
                    <xdr:rowOff>76200</xdr:rowOff>
                  </to>
                </anchor>
              </controlPr>
            </control>
          </mc:Choice>
        </mc:AlternateContent>
        <mc:AlternateContent xmlns:mc="http://schemas.openxmlformats.org/markup-compatibility/2006">
          <mc:Choice Requires="x14">
            <control shapeId="75783" r:id="rId9" name="Check Box 7">
              <controlPr defaultSize="0" autoFill="0" autoLine="0" autoPict="0">
                <anchor moveWithCells="1">
                  <from>
                    <xdr:col>0</xdr:col>
                    <xdr:colOff>0</xdr:colOff>
                    <xdr:row>59</xdr:row>
                    <xdr:rowOff>137160</xdr:rowOff>
                  </from>
                  <to>
                    <xdr:col>1</xdr:col>
                    <xdr:colOff>922020</xdr:colOff>
                    <xdr:row>61</xdr:row>
                    <xdr:rowOff>76200</xdr:rowOff>
                  </to>
                </anchor>
              </controlPr>
            </control>
          </mc:Choice>
        </mc:AlternateContent>
        <mc:AlternateContent xmlns:mc="http://schemas.openxmlformats.org/markup-compatibility/2006">
          <mc:Choice Requires="x14">
            <control shapeId="75784" r:id="rId10" name="Check Box 8">
              <controlPr defaultSize="0" autoFill="0" autoLine="0" autoPict="0">
                <anchor moveWithCells="1">
                  <from>
                    <xdr:col>0</xdr:col>
                    <xdr:colOff>0</xdr:colOff>
                    <xdr:row>57</xdr:row>
                    <xdr:rowOff>137160</xdr:rowOff>
                  </from>
                  <to>
                    <xdr:col>1</xdr:col>
                    <xdr:colOff>922020</xdr:colOff>
                    <xdr:row>59</xdr:row>
                    <xdr:rowOff>76200</xdr:rowOff>
                  </to>
                </anchor>
              </controlPr>
            </control>
          </mc:Choice>
        </mc:AlternateContent>
        <mc:AlternateContent xmlns:mc="http://schemas.openxmlformats.org/markup-compatibility/2006">
          <mc:Choice Requires="x14">
            <control shapeId="75785" r:id="rId11" name="Check Box 9">
              <controlPr locked="0" defaultSize="0" autoFill="0" autoLine="0" autoPict="0">
                <anchor moveWithCells="1">
                  <from>
                    <xdr:col>0</xdr:col>
                    <xdr:colOff>0</xdr:colOff>
                    <xdr:row>54</xdr:row>
                    <xdr:rowOff>137160</xdr:rowOff>
                  </from>
                  <to>
                    <xdr:col>1</xdr:col>
                    <xdr:colOff>922020</xdr:colOff>
                    <xdr:row>56</xdr:row>
                    <xdr:rowOff>76200</xdr:rowOff>
                  </to>
                </anchor>
              </controlPr>
            </control>
          </mc:Choice>
        </mc:AlternateContent>
        <mc:AlternateContent xmlns:mc="http://schemas.openxmlformats.org/markup-compatibility/2006">
          <mc:Choice Requires="x14">
            <control shapeId="75786" r:id="rId12" name="Check Box 10">
              <controlPr locked="0" defaultSize="0" autoFill="0" autoLine="0" autoPict="0">
                <anchor moveWithCells="1">
                  <from>
                    <xdr:col>0</xdr:col>
                    <xdr:colOff>0</xdr:colOff>
                    <xdr:row>52</xdr:row>
                    <xdr:rowOff>137160</xdr:rowOff>
                  </from>
                  <to>
                    <xdr:col>1</xdr:col>
                    <xdr:colOff>922020</xdr:colOff>
                    <xdr:row>54</xdr:row>
                    <xdr:rowOff>76200</xdr:rowOff>
                  </to>
                </anchor>
              </controlPr>
            </control>
          </mc:Choice>
        </mc:AlternateContent>
        <mc:AlternateContent xmlns:mc="http://schemas.openxmlformats.org/markup-compatibility/2006">
          <mc:Choice Requires="x14">
            <control shapeId="75787" r:id="rId13" name="Option Button 11">
              <controlPr locked="0" defaultSize="0" autoFill="0" autoLine="0" autoPict="0">
                <anchor moveWithCells="1">
                  <from>
                    <xdr:col>3</xdr:col>
                    <xdr:colOff>91440</xdr:colOff>
                    <xdr:row>32</xdr:row>
                    <xdr:rowOff>15240</xdr:rowOff>
                  </from>
                  <to>
                    <xdr:col>3</xdr:col>
                    <xdr:colOff>434340</xdr:colOff>
                    <xdr:row>33</xdr:row>
                    <xdr:rowOff>7620</xdr:rowOff>
                  </to>
                </anchor>
              </controlPr>
            </control>
          </mc:Choice>
        </mc:AlternateContent>
        <mc:AlternateContent xmlns:mc="http://schemas.openxmlformats.org/markup-compatibility/2006">
          <mc:Choice Requires="x14">
            <control shapeId="75788" r:id="rId14" name="Option Button 12">
              <controlPr locked="0" defaultSize="0" autoFill="0" autoLine="0" autoPict="0">
                <anchor moveWithCells="1">
                  <from>
                    <xdr:col>10</xdr:col>
                    <xdr:colOff>114300</xdr:colOff>
                    <xdr:row>32</xdr:row>
                    <xdr:rowOff>15240</xdr:rowOff>
                  </from>
                  <to>
                    <xdr:col>10</xdr:col>
                    <xdr:colOff>434340</xdr:colOff>
                    <xdr:row>33</xdr:row>
                    <xdr:rowOff>7620</xdr:rowOff>
                  </to>
                </anchor>
              </controlPr>
            </control>
          </mc:Choice>
        </mc:AlternateContent>
        <mc:AlternateContent xmlns:mc="http://schemas.openxmlformats.org/markup-compatibility/2006">
          <mc:Choice Requires="x14">
            <control shapeId="75789" r:id="rId15" name="Group Box 13">
              <controlPr defaultSize="0" autoFill="0" autoPict="0">
                <anchor moveWithCells="1">
                  <from>
                    <xdr:col>2</xdr:col>
                    <xdr:colOff>830580</xdr:colOff>
                    <xdr:row>31</xdr:row>
                    <xdr:rowOff>167640</xdr:rowOff>
                  </from>
                  <to>
                    <xdr:col>14</xdr:col>
                    <xdr:colOff>60960</xdr:colOff>
                    <xdr:row>33</xdr:row>
                    <xdr:rowOff>91440</xdr:rowOff>
                  </to>
                </anchor>
              </controlPr>
            </control>
          </mc:Choice>
        </mc:AlternateContent>
        <mc:AlternateContent xmlns:mc="http://schemas.openxmlformats.org/markup-compatibility/2006">
          <mc:Choice Requires="x14">
            <control shapeId="75790" r:id="rId16" name="Group Box 14">
              <controlPr defaultSize="0" autoFill="0" autoPict="0">
                <anchor moveWithCells="1">
                  <from>
                    <xdr:col>3</xdr:col>
                    <xdr:colOff>0</xdr:colOff>
                    <xdr:row>34</xdr:row>
                    <xdr:rowOff>0</xdr:rowOff>
                  </from>
                  <to>
                    <xdr:col>16</xdr:col>
                    <xdr:colOff>312420</xdr:colOff>
                    <xdr:row>35</xdr:row>
                    <xdr:rowOff>106680</xdr:rowOff>
                  </to>
                </anchor>
              </controlPr>
            </control>
          </mc:Choice>
        </mc:AlternateContent>
        <mc:AlternateContent xmlns:mc="http://schemas.openxmlformats.org/markup-compatibility/2006">
          <mc:Choice Requires="x14">
            <control shapeId="75791" r:id="rId17" name="Option Button 15">
              <controlPr defaultSize="0" autoFill="0" autoLine="0" autoPict="0">
                <anchor moveWithCells="1">
                  <from>
                    <xdr:col>3</xdr:col>
                    <xdr:colOff>129540</xdr:colOff>
                    <xdr:row>33</xdr:row>
                    <xdr:rowOff>175260</xdr:rowOff>
                  </from>
                  <to>
                    <xdr:col>3</xdr:col>
                    <xdr:colOff>396240</xdr:colOff>
                    <xdr:row>35</xdr:row>
                    <xdr:rowOff>45720</xdr:rowOff>
                  </to>
                </anchor>
              </controlPr>
            </control>
          </mc:Choice>
        </mc:AlternateContent>
        <mc:AlternateContent xmlns:mc="http://schemas.openxmlformats.org/markup-compatibility/2006">
          <mc:Choice Requires="x14">
            <control shapeId="75792" r:id="rId18" name="Option Button 16">
              <controlPr defaultSize="0" autoFill="0" autoLine="0" autoPict="0">
                <anchor moveWithCells="1">
                  <from>
                    <xdr:col>10</xdr:col>
                    <xdr:colOff>129540</xdr:colOff>
                    <xdr:row>33</xdr:row>
                    <xdr:rowOff>175260</xdr:rowOff>
                  </from>
                  <to>
                    <xdr:col>10</xdr:col>
                    <xdr:colOff>396240</xdr:colOff>
                    <xdr:row>35</xdr:row>
                    <xdr:rowOff>45720</xdr:rowOff>
                  </to>
                </anchor>
              </controlPr>
            </control>
          </mc:Choice>
        </mc:AlternateContent>
        <mc:AlternateContent xmlns:mc="http://schemas.openxmlformats.org/markup-compatibility/2006">
          <mc:Choice Requires="x14">
            <control shapeId="75793" r:id="rId19" name="Option Button 17">
              <controlPr locked="0" defaultSize="0" autoFill="0" autoLine="0" autoPict="0">
                <anchor moveWithCells="1">
                  <from>
                    <xdr:col>3</xdr:col>
                    <xdr:colOff>129540</xdr:colOff>
                    <xdr:row>34</xdr:row>
                    <xdr:rowOff>175260</xdr:rowOff>
                  </from>
                  <to>
                    <xdr:col>3</xdr:col>
                    <xdr:colOff>396240</xdr:colOff>
                    <xdr:row>36</xdr:row>
                    <xdr:rowOff>45720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9B3A76-9753-45CD-9935-0B086E877242}">
  <sheetPr>
    <pageSetUpPr fitToPage="1"/>
  </sheetPr>
  <dimension ref="A1:BF92"/>
  <sheetViews>
    <sheetView zoomScaleNormal="100" zoomScaleSheetLayoutView="100" workbookViewId="0">
      <selection activeCell="V27" sqref="V27"/>
    </sheetView>
  </sheetViews>
  <sheetFormatPr defaultColWidth="8.796875" defaultRowHeight="15" customHeight="1"/>
  <cols>
    <col min="1" max="1" width="3.3984375" style="1" customWidth="1"/>
    <col min="2" max="2" width="13" style="1" customWidth="1"/>
    <col min="3" max="3" width="12.296875" style="1" customWidth="1"/>
    <col min="4" max="4" width="5.69921875" style="1" customWidth="1"/>
    <col min="5" max="9" width="2.69921875" style="1" customWidth="1"/>
    <col min="10" max="10" width="4.59765625" style="1" customWidth="1"/>
    <col min="11" max="11" width="5.69921875" style="1" customWidth="1"/>
    <col min="12" max="16" width="2.69921875" style="1" customWidth="1"/>
    <col min="17" max="17" width="4.59765625" style="1" customWidth="1"/>
    <col min="18" max="18" width="0.8984375" style="1" customWidth="1"/>
    <col min="19" max="19" width="2.69921875" style="1" customWidth="1"/>
    <col min="20" max="20" width="13.09765625" style="1" customWidth="1"/>
    <col min="21" max="21" width="10.19921875" style="1" bestFit="1" customWidth="1"/>
    <col min="22" max="22" width="9.59765625" style="1" customWidth="1"/>
    <col min="23" max="23" width="18.09765625" style="1" customWidth="1"/>
    <col min="24" max="24" width="3.59765625" style="1" customWidth="1"/>
    <col min="25" max="25" width="4.296875" style="1" customWidth="1"/>
    <col min="26" max="26" width="2.5" style="1" customWidth="1"/>
    <col min="27" max="27" width="3.3984375" style="1" customWidth="1"/>
    <col min="28" max="28" width="3.5" style="1" customWidth="1"/>
    <col min="29" max="30" width="4.19921875" style="1" customWidth="1"/>
    <col min="31" max="31" width="0.8984375" style="1" customWidth="1"/>
    <col min="32" max="40" width="8.796875" style="1"/>
    <col min="41" max="41" width="0.8984375" style="1" customWidth="1"/>
    <col min="42" max="42" width="14.3984375" style="1" customWidth="1"/>
    <col min="43" max="43" width="12.5" style="1" customWidth="1"/>
    <col min="44" max="44" width="6" style="1" customWidth="1"/>
    <col min="45" max="45" width="16.59765625" style="1" customWidth="1"/>
    <col min="46" max="46" width="13.09765625" style="1" customWidth="1"/>
    <col min="47" max="47" width="20.296875" style="1" customWidth="1"/>
    <col min="48" max="48" width="13.69921875" style="1" customWidth="1"/>
    <col min="49" max="49" width="6.59765625" style="1" customWidth="1"/>
    <col min="50" max="50" width="3.5" style="1" customWidth="1"/>
    <col min="51" max="51" width="27.796875" style="1" bestFit="1" customWidth="1"/>
    <col min="52" max="52" width="23.5" style="1" customWidth="1"/>
    <col min="53" max="53" width="3.09765625" style="1" customWidth="1"/>
    <col min="54" max="54" width="20.3984375" style="1" customWidth="1"/>
    <col min="55" max="55" width="25.5" style="1" customWidth="1"/>
    <col min="56" max="56" width="40.296875" style="1" bestFit="1" customWidth="1"/>
    <col min="57" max="16384" width="8.796875" style="1"/>
  </cols>
  <sheetData>
    <row r="1" spans="1:56" ht="15.45" customHeight="1">
      <c r="A1" s="1" t="s">
        <v>0</v>
      </c>
      <c r="Q1" s="47" t="s">
        <v>359</v>
      </c>
      <c r="R1" s="4"/>
      <c r="S1" s="190" t="s">
        <v>1</v>
      </c>
      <c r="T1" s="190"/>
      <c r="U1" s="190"/>
      <c r="V1" s="190"/>
      <c r="W1" s="190"/>
      <c r="X1" s="190"/>
      <c r="Y1" s="190"/>
      <c r="Z1" s="190"/>
      <c r="AA1" s="2" t="s">
        <v>160</v>
      </c>
      <c r="AB1" s="190"/>
      <c r="AC1" s="190"/>
      <c r="AD1" s="190"/>
      <c r="AE1" s="4"/>
      <c r="AF1" s="191" t="s">
        <v>159</v>
      </c>
      <c r="AG1" s="191"/>
      <c r="AH1" s="191"/>
      <c r="AI1" s="191"/>
      <c r="AJ1" s="191"/>
      <c r="AK1" s="191"/>
      <c r="AL1" s="191"/>
      <c r="AM1" s="191"/>
      <c r="AN1" s="191"/>
      <c r="AO1" s="4"/>
      <c r="AP1" s="192" t="s">
        <v>158</v>
      </c>
      <c r="AQ1" s="193"/>
      <c r="AR1" s="193"/>
      <c r="AS1" s="193"/>
      <c r="AT1" s="193"/>
      <c r="AU1" s="193"/>
      <c r="AV1" s="193"/>
      <c r="AW1" s="193"/>
      <c r="AX1" s="193"/>
      <c r="AY1" s="193"/>
      <c r="AZ1" s="193"/>
      <c r="BA1" s="193"/>
      <c r="BB1" s="193"/>
      <c r="BC1" s="193"/>
      <c r="BD1" s="193"/>
    </row>
    <row r="2" spans="1:56" ht="15.45" customHeight="1">
      <c r="A2" s="1" t="s">
        <v>6</v>
      </c>
      <c r="L2" s="2" t="s">
        <v>160</v>
      </c>
      <c r="M2" s="3"/>
      <c r="N2" s="3"/>
      <c r="O2" s="3"/>
      <c r="P2" s="3"/>
      <c r="Q2" s="3"/>
      <c r="R2" s="4"/>
      <c r="T2" s="1" t="s">
        <v>162</v>
      </c>
      <c r="AE2" s="4"/>
      <c r="AO2" s="4"/>
      <c r="AP2" s="194"/>
      <c r="AQ2" s="195"/>
      <c r="AR2" s="195"/>
      <c r="AS2" s="195"/>
      <c r="AT2" s="195"/>
      <c r="AU2" s="195"/>
      <c r="AV2" s="195"/>
      <c r="AW2" s="195"/>
      <c r="AX2" s="195"/>
      <c r="AY2" s="195"/>
      <c r="AZ2" s="195"/>
      <c r="BA2" s="195"/>
      <c r="BB2" s="195"/>
      <c r="BC2" s="195"/>
      <c r="BD2" s="195"/>
    </row>
    <row r="3" spans="1:56" ht="15.45" customHeight="1">
      <c r="R3" s="4"/>
      <c r="T3" s="12" t="s">
        <v>161</v>
      </c>
      <c r="U3" s="13"/>
      <c r="V3" s="13"/>
      <c r="W3" s="196">
        <v>2025</v>
      </c>
      <c r="X3" s="13"/>
      <c r="Y3" s="13"/>
      <c r="Z3" s="13"/>
      <c r="AA3" s="13"/>
      <c r="AB3" s="13"/>
      <c r="AC3" s="13"/>
      <c r="AD3" s="14"/>
      <c r="AE3" s="4"/>
      <c r="AO3" s="4"/>
      <c r="AP3" s="1" t="s">
        <v>2</v>
      </c>
      <c r="AQ3" s="8">
        <f>IF(OR(D23="",F23="",H23=""),"",DATE(D23,F23,H23))</f>
        <v>45383</v>
      </c>
      <c r="AS3" s="197" t="s">
        <v>3</v>
      </c>
      <c r="AY3" s="198" t="s">
        <v>4</v>
      </c>
      <c r="AZ3" s="198" t="s">
        <v>239</v>
      </c>
      <c r="BB3" s="197" t="s">
        <v>5</v>
      </c>
    </row>
    <row r="4" spans="1:56" ht="15.45" customHeight="1">
      <c r="K4" s="199">
        <v>2025</v>
      </c>
      <c r="L4" s="1" t="s">
        <v>7</v>
      </c>
      <c r="M4" s="199">
        <v>4</v>
      </c>
      <c r="N4" s="1" t="s">
        <v>8</v>
      </c>
      <c r="O4" s="199">
        <v>15</v>
      </c>
      <c r="P4" s="1" t="s">
        <v>9</v>
      </c>
      <c r="R4" s="4"/>
      <c r="T4" s="16" t="s">
        <v>15</v>
      </c>
      <c r="U4" s="17"/>
      <c r="V4" s="17"/>
      <c r="W4" s="200" t="s">
        <v>3</v>
      </c>
      <c r="X4" s="17"/>
      <c r="Y4" s="17"/>
      <c r="Z4" s="17"/>
      <c r="AA4" s="17"/>
      <c r="AB4" s="17"/>
      <c r="AC4" s="17"/>
      <c r="AD4" s="19"/>
      <c r="AE4" s="4"/>
      <c r="AO4" s="4"/>
      <c r="AP4" s="1" t="s">
        <v>10</v>
      </c>
      <c r="AQ4" s="8">
        <f>IF(OR(K23="",M23="",O23=""),"",DATE(K23,M23,O23))</f>
        <v>47573</v>
      </c>
      <c r="AS4" s="197" t="s">
        <v>11</v>
      </c>
      <c r="AY4" s="198" t="s">
        <v>12</v>
      </c>
      <c r="AZ4" s="198" t="s">
        <v>230</v>
      </c>
      <c r="BB4" s="197" t="s">
        <v>13</v>
      </c>
    </row>
    <row r="5" spans="1:56" ht="15.45" customHeight="1">
      <c r="B5" s="10" t="s">
        <v>14</v>
      </c>
      <c r="G5" s="10"/>
      <c r="H5" s="11"/>
      <c r="R5" s="4"/>
      <c r="T5" s="16" t="s">
        <v>22</v>
      </c>
      <c r="U5" s="17"/>
      <c r="V5" s="17"/>
      <c r="W5" s="201" t="s">
        <v>17</v>
      </c>
      <c r="X5" s="18" t="s">
        <v>23</v>
      </c>
      <c r="Y5" s="17"/>
      <c r="Z5" s="17"/>
      <c r="AA5" s="17"/>
      <c r="AB5" s="17"/>
      <c r="AC5" s="17"/>
      <c r="AD5" s="19"/>
      <c r="AE5" s="4"/>
      <c r="AO5" s="4"/>
      <c r="AP5" s="1" t="s">
        <v>16</v>
      </c>
      <c r="AQ5" s="8">
        <f>IF(OR(D26="",F26=""),"",DATE(D26,F26,1))</f>
        <v>45748</v>
      </c>
      <c r="AS5" s="202" t="s">
        <v>17</v>
      </c>
      <c r="AY5" s="198" t="s">
        <v>18</v>
      </c>
      <c r="AZ5" s="198" t="s">
        <v>231</v>
      </c>
      <c r="BB5" s="197" t="s">
        <v>350</v>
      </c>
    </row>
    <row r="6" spans="1:56" ht="15.45" customHeight="1">
      <c r="B6" s="1" t="s">
        <v>20</v>
      </c>
      <c r="G6" s="10" t="s">
        <v>21</v>
      </c>
      <c r="H6" s="11"/>
      <c r="R6" s="4"/>
      <c r="T6" s="16" t="s">
        <v>164</v>
      </c>
      <c r="U6" s="17"/>
      <c r="V6" s="17"/>
      <c r="W6" s="203">
        <v>2025</v>
      </c>
      <c r="X6" s="17" t="s">
        <v>7</v>
      </c>
      <c r="Y6" s="204">
        <v>1</v>
      </c>
      <c r="Z6" s="17" t="s">
        <v>8</v>
      </c>
      <c r="AA6" s="17"/>
      <c r="AB6" s="17"/>
      <c r="AC6" s="17"/>
      <c r="AD6" s="19"/>
      <c r="AE6" s="4"/>
      <c r="AF6" s="47" t="s">
        <v>165</v>
      </c>
      <c r="AG6" s="1" t="s">
        <v>166</v>
      </c>
      <c r="AO6" s="4"/>
      <c r="AP6" s="1" t="s">
        <v>24</v>
      </c>
      <c r="AQ6" s="205">
        <f>IF(OR(K26="",M26=""),"",DATE(K26,M26+1,1)-1)</f>
        <v>46112</v>
      </c>
      <c r="AS6" s="202" t="s">
        <v>25</v>
      </c>
      <c r="AY6" s="198" t="s">
        <v>26</v>
      </c>
      <c r="AZ6" s="198" t="s">
        <v>232</v>
      </c>
      <c r="BB6" s="197" t="s">
        <v>19</v>
      </c>
    </row>
    <row r="7" spans="1:56" ht="15.45" customHeight="1">
      <c r="B7" s="250" t="str">
        <f>K7&amp;"長"</f>
        <v>数理物質系長</v>
      </c>
      <c r="C7" s="250"/>
      <c r="D7" s="1" t="s">
        <v>28</v>
      </c>
      <c r="H7" s="1" t="s">
        <v>29</v>
      </c>
      <c r="K7" s="334" t="s">
        <v>26</v>
      </c>
      <c r="L7" s="334"/>
      <c r="M7" s="334"/>
      <c r="N7" s="334"/>
      <c r="O7" s="334"/>
      <c r="P7" s="334"/>
      <c r="R7" s="4"/>
      <c r="T7" s="16" t="s">
        <v>288</v>
      </c>
      <c r="U7" s="17"/>
      <c r="V7" s="17"/>
      <c r="W7" s="203">
        <v>2024</v>
      </c>
      <c r="X7" s="17" t="s">
        <v>7</v>
      </c>
      <c r="Y7" s="204">
        <v>4</v>
      </c>
      <c r="Z7" s="17" t="s">
        <v>8</v>
      </c>
      <c r="AA7" s="204">
        <v>1</v>
      </c>
      <c r="AB7" s="17" t="s">
        <v>9</v>
      </c>
      <c r="AC7" s="17"/>
      <c r="AD7" s="19"/>
      <c r="AE7" s="4"/>
      <c r="AF7" s="47" t="s">
        <v>169</v>
      </c>
      <c r="AG7" s="1" t="s">
        <v>167</v>
      </c>
      <c r="AO7" s="4"/>
      <c r="AP7" s="1" t="s">
        <v>30</v>
      </c>
      <c r="AQ7" s="4">
        <f>IFERROR(DATEDIF(AQ5,AQ6,"M")+1,"")</f>
        <v>12</v>
      </c>
      <c r="AY7" s="198" t="s">
        <v>31</v>
      </c>
      <c r="AZ7" s="198" t="s">
        <v>233</v>
      </c>
      <c r="BB7" s="197" t="s">
        <v>27</v>
      </c>
    </row>
    <row r="8" spans="1:56" ht="15.45" customHeight="1">
      <c r="H8" s="1" t="s">
        <v>32</v>
      </c>
      <c r="K8" s="334" t="s">
        <v>5</v>
      </c>
      <c r="L8" s="334"/>
      <c r="M8" s="334"/>
      <c r="N8" s="334"/>
      <c r="O8" s="334"/>
      <c r="P8" s="334"/>
      <c r="R8" s="4"/>
      <c r="T8" s="77" t="s">
        <v>171</v>
      </c>
      <c r="U8" s="75"/>
      <c r="V8" s="75"/>
      <c r="W8" s="75"/>
      <c r="X8" s="75"/>
      <c r="Y8" s="75"/>
      <c r="Z8" s="75"/>
      <c r="AA8" s="75"/>
      <c r="AB8" s="75"/>
      <c r="AC8" s="75"/>
      <c r="AD8" s="76"/>
      <c r="AE8" s="4"/>
      <c r="AG8" s="1" t="s">
        <v>168</v>
      </c>
      <c r="AO8" s="4"/>
      <c r="AP8" s="1" t="s">
        <v>33</v>
      </c>
      <c r="AQ8" s="8">
        <f>IF(OR(W7="",Y7="",AA7=""),"",DATE(W7,Y7,AA7))</f>
        <v>45383</v>
      </c>
      <c r="AS8" s="198" t="s">
        <v>34</v>
      </c>
      <c r="AT8" s="198">
        <v>0.19700000000000001</v>
      </c>
      <c r="AY8" s="198" t="s">
        <v>35</v>
      </c>
      <c r="AZ8" s="198" t="s">
        <v>234</v>
      </c>
    </row>
    <row r="9" spans="1:56" ht="15.45" customHeight="1">
      <c r="H9" s="1" t="s">
        <v>36</v>
      </c>
      <c r="K9" s="335" t="s">
        <v>322</v>
      </c>
      <c r="L9" s="334"/>
      <c r="M9" s="334"/>
      <c r="N9" s="334"/>
      <c r="O9" s="334"/>
      <c r="P9" s="334"/>
      <c r="R9" s="4"/>
      <c r="T9" s="78" t="s">
        <v>172</v>
      </c>
      <c r="AD9" s="21"/>
      <c r="AE9" s="4"/>
      <c r="AO9" s="4"/>
      <c r="AS9" s="198" t="s">
        <v>37</v>
      </c>
      <c r="AT9" s="198">
        <v>0.155</v>
      </c>
      <c r="AY9" s="198" t="s">
        <v>38</v>
      </c>
      <c r="AZ9" s="198" t="s">
        <v>235</v>
      </c>
    </row>
    <row r="10" spans="1:56" ht="15.45" customHeight="1">
      <c r="R10" s="4"/>
      <c r="T10" s="78" t="s">
        <v>353</v>
      </c>
      <c r="AD10" s="21"/>
      <c r="AE10" s="4"/>
      <c r="AO10" s="4"/>
      <c r="AP10" s="1" t="s">
        <v>39</v>
      </c>
      <c r="AQ10" s="8">
        <f>IF(OR(K4="",M4="",O4=""),"",DATE(K4,M4,O4))</f>
        <v>45762</v>
      </c>
      <c r="AS10" s="198" t="s">
        <v>40</v>
      </c>
      <c r="AT10" s="198"/>
      <c r="AY10" s="198" t="s">
        <v>41</v>
      </c>
      <c r="AZ10" s="198" t="s">
        <v>236</v>
      </c>
      <c r="BB10" s="191" t="s">
        <v>42</v>
      </c>
      <c r="BC10" s="191" t="s">
        <v>43</v>
      </c>
      <c r="BD10" s="191" t="s">
        <v>44</v>
      </c>
    </row>
    <row r="11" spans="1:56" ht="15.45" customHeight="1">
      <c r="B11" s="22" t="str">
        <f>BC23&amp;"令和7年度　K11競争的研究費の直接経費から"</f>
        <v>7令和7年度　K11競争的研究費の直接経費から</v>
      </c>
      <c r="C11" s="45" t="str">
        <f>VLOOKUP($W$3,$BB$23:$BD$29,3,FALSE)</f>
        <v>令和7年度</v>
      </c>
      <c r="D11" s="1" t="s">
        <v>189</v>
      </c>
      <c r="L11" s="22"/>
      <c r="R11" s="4"/>
      <c r="T11" s="79" t="s">
        <v>170</v>
      </c>
      <c r="U11" s="24"/>
      <c r="V11" s="24"/>
      <c r="W11" s="24"/>
      <c r="X11" s="24"/>
      <c r="Y11" s="24"/>
      <c r="Z11" s="24"/>
      <c r="AA11" s="24"/>
      <c r="AB11" s="24"/>
      <c r="AC11" s="24"/>
      <c r="AD11" s="25"/>
      <c r="AE11" s="4"/>
      <c r="AO11" s="4"/>
      <c r="AP11" s="1" t="s">
        <v>45</v>
      </c>
      <c r="AQ11" s="8">
        <f>IF(OR(K39="",M39="",O39=""),"",DATE(K39,M39,O39))</f>
        <v>45767</v>
      </c>
      <c r="AY11" s="198" t="s">
        <v>46</v>
      </c>
      <c r="AZ11" s="198" t="s">
        <v>236</v>
      </c>
      <c r="BB11" s="191" t="s">
        <v>47</v>
      </c>
      <c r="BC11" s="191" t="s">
        <v>48</v>
      </c>
      <c r="BD11" s="191" t="str">
        <f>BB11&amp;" "&amp;BC11</f>
        <v>JST 科学技術振興機構</v>
      </c>
    </row>
    <row r="12" spans="1:56" ht="15.45" customHeight="1">
      <c r="B12" s="26" t="s">
        <v>49</v>
      </c>
      <c r="C12" s="27"/>
      <c r="R12" s="4"/>
      <c r="AE12" s="4"/>
      <c r="AO12" s="4"/>
      <c r="AY12" s="198" t="s">
        <v>50</v>
      </c>
      <c r="AZ12" s="198" t="s">
        <v>238</v>
      </c>
      <c r="BB12" s="191" t="s">
        <v>51</v>
      </c>
      <c r="BC12" s="191" t="s">
        <v>52</v>
      </c>
      <c r="BD12" s="191" t="str">
        <f>BB12&amp;" "&amp;BC12</f>
        <v>AMED 日本医療研究開発機構</v>
      </c>
    </row>
    <row r="13" spans="1:56" ht="15.45" customHeight="1">
      <c r="R13" s="4"/>
      <c r="T13" s="1" t="s">
        <v>53</v>
      </c>
      <c r="U13"/>
      <c r="V13"/>
      <c r="W13"/>
      <c r="AE13" s="4"/>
      <c r="AO13" s="4"/>
      <c r="AP13" s="1" t="s">
        <v>251</v>
      </c>
      <c r="AQ13" s="89">
        <f>IF(OR(W6="",Y6=""),"",DATE(W6,Y6,1))</f>
        <v>45658</v>
      </c>
      <c r="AS13" s="197" t="s">
        <v>54</v>
      </c>
      <c r="AT13" s="206">
        <f>DATE($W$3-1,12,2)</f>
        <v>45628</v>
      </c>
      <c r="AU13" s="197" t="str">
        <f ca="1">_xlfn.FORMULATEXT(AT13)</f>
        <v>=DATE($W$3-1,12,2)</v>
      </c>
      <c r="AV13" s="197"/>
      <c r="AW13" s="197"/>
      <c r="AY13" s="198" t="s">
        <v>55</v>
      </c>
      <c r="AZ13" s="198" t="s">
        <v>237</v>
      </c>
      <c r="BB13" s="191" t="s">
        <v>56</v>
      </c>
      <c r="BC13" s="191" t="s">
        <v>57</v>
      </c>
      <c r="BD13" s="191" t="str">
        <f>BB13&amp;" "&amp;BC13</f>
        <v>NEDO 新エネルギー・産業技術総合開発機構</v>
      </c>
    </row>
    <row r="14" spans="1:56" ht="15.45" customHeight="1">
      <c r="A14" s="1" t="s">
        <v>58</v>
      </c>
      <c r="R14" s="4"/>
      <c r="T14" s="12" t="s">
        <v>59</v>
      </c>
      <c r="U14" s="13"/>
      <c r="V14" s="13"/>
      <c r="W14" s="207">
        <v>333330</v>
      </c>
      <c r="X14" s="14" t="s">
        <v>60</v>
      </c>
      <c r="Y14" s="114" t="s">
        <v>280</v>
      </c>
      <c r="Z14" s="13"/>
      <c r="AA14" s="13"/>
      <c r="AB14" s="13"/>
      <c r="AC14" s="13"/>
      <c r="AD14" s="14"/>
      <c r="AE14" s="4"/>
      <c r="AO14" s="4"/>
      <c r="AS14" s="197" t="s">
        <v>61</v>
      </c>
      <c r="AT14" s="206">
        <f>DATE($W$3,6,1)</f>
        <v>45809</v>
      </c>
      <c r="AU14" s="197" t="str">
        <f ca="1">_xlfn.FORMULATEXT(AT14)</f>
        <v>=DATE($W$3,6,1)</v>
      </c>
      <c r="AV14" s="197" t="s">
        <v>62</v>
      </c>
      <c r="AW14" s="197">
        <f>AT14-AT13+1</f>
        <v>182</v>
      </c>
      <c r="AY14" s="198" t="s">
        <v>63</v>
      </c>
      <c r="AZ14" s="198"/>
      <c r="BB14" s="191" t="s">
        <v>64</v>
      </c>
      <c r="BC14" s="191" t="s">
        <v>65</v>
      </c>
      <c r="BD14" s="191" t="str">
        <f>BB14&amp;" "&amp;BC14</f>
        <v>BRAIN 生物系特定産業技術研究支援センター</v>
      </c>
    </row>
    <row r="15" spans="1:56" ht="15.45" customHeight="1">
      <c r="A15" s="1" t="s">
        <v>66</v>
      </c>
      <c r="R15" s="4"/>
      <c r="T15" s="16" t="s">
        <v>67</v>
      </c>
      <c r="U15" s="17"/>
      <c r="V15" s="17"/>
      <c r="W15" s="208" t="s">
        <v>37</v>
      </c>
      <c r="X15" s="19"/>
      <c r="Y15" s="17" t="s">
        <v>279</v>
      </c>
      <c r="Z15" s="17"/>
      <c r="AA15" s="17"/>
      <c r="AB15" s="17"/>
      <c r="AC15" s="17"/>
      <c r="AD15" s="19"/>
      <c r="AE15" s="4"/>
      <c r="AO15" s="4"/>
      <c r="AS15" s="197" t="s">
        <v>68</v>
      </c>
      <c r="AT15" s="206">
        <f>DATE($W$3,6,2)</f>
        <v>45810</v>
      </c>
      <c r="AU15" s="197" t="str">
        <f ca="1">_xlfn.FORMULATEXT(AT15)</f>
        <v>=DATE($W$3,6,2)</v>
      </c>
      <c r="AV15" s="197"/>
      <c r="AW15" s="197"/>
      <c r="AY15" s="198" t="s">
        <v>69</v>
      </c>
      <c r="AZ15" s="198" t="s">
        <v>69</v>
      </c>
      <c r="BB15" s="191" t="s">
        <v>70</v>
      </c>
      <c r="BC15" s="191"/>
      <c r="BD15" s="191" t="str">
        <f>BB15&amp;" "&amp;BC15</f>
        <v xml:space="preserve">防衛装備庁 </v>
      </c>
    </row>
    <row r="16" spans="1:56" ht="15.45" customHeight="1">
      <c r="R16" s="4"/>
      <c r="T16" s="16" t="s">
        <v>71</v>
      </c>
      <c r="U16" s="17"/>
      <c r="V16" s="17"/>
      <c r="W16" s="209">
        <f>IF(W4="基本年俸制","0",VLOOKUP(W15,AS8:AT10,2,FALSE)*W14)</f>
        <v>51666.15</v>
      </c>
      <c r="X16" s="19" t="s">
        <v>60</v>
      </c>
      <c r="Y16" s="17" t="s">
        <v>72</v>
      </c>
      <c r="Z16" s="17"/>
      <c r="AA16" s="17"/>
      <c r="AB16" s="17"/>
      <c r="AC16" s="17"/>
      <c r="AD16" s="19"/>
      <c r="AE16" s="29"/>
      <c r="AO16" s="29"/>
      <c r="AS16" s="197" t="s">
        <v>73</v>
      </c>
      <c r="AT16" s="206">
        <f>DATE($W$3,12,1)</f>
        <v>45992</v>
      </c>
      <c r="AU16" s="197" t="str">
        <f ca="1">_xlfn.FORMULATEXT(AT16)</f>
        <v>=DATE($W$3,12,1)</v>
      </c>
      <c r="AV16" s="197" t="s">
        <v>74</v>
      </c>
      <c r="AW16" s="197">
        <f>AT16-AT15+1</f>
        <v>183</v>
      </c>
      <c r="AY16" s="198" t="s">
        <v>75</v>
      </c>
      <c r="AZ16" s="198" t="s">
        <v>75</v>
      </c>
    </row>
    <row r="17" spans="1:58" ht="15.45" customHeight="1">
      <c r="A17" s="1" t="s">
        <v>76</v>
      </c>
      <c r="R17" s="29"/>
      <c r="T17" s="16" t="s">
        <v>77</v>
      </c>
      <c r="U17" s="17"/>
      <c r="V17" s="17"/>
      <c r="W17" s="210">
        <f>W16+W14</f>
        <v>384996.15</v>
      </c>
      <c r="X17" s="19" t="s">
        <v>60</v>
      </c>
      <c r="Y17" s="17" t="s">
        <v>78</v>
      </c>
      <c r="Z17" s="17"/>
      <c r="AA17" s="17"/>
      <c r="AB17" s="17"/>
      <c r="AC17" s="17"/>
      <c r="AD17" s="19"/>
      <c r="AE17" s="29"/>
      <c r="AO17" s="29"/>
      <c r="AZ17"/>
    </row>
    <row r="18" spans="1:58" ht="15.45" customHeight="1">
      <c r="B18" s="238" t="s">
        <v>79</v>
      </c>
      <c r="C18" s="239"/>
      <c r="D18" s="331" t="s">
        <v>299</v>
      </c>
      <c r="E18" s="332"/>
      <c r="F18" s="332"/>
      <c r="G18" s="332"/>
      <c r="H18" s="332"/>
      <c r="I18" s="332"/>
      <c r="J18" s="332"/>
      <c r="K18" s="332"/>
      <c r="L18" s="332"/>
      <c r="M18" s="332"/>
      <c r="N18" s="332"/>
      <c r="O18" s="332"/>
      <c r="P18" s="332"/>
      <c r="Q18" s="333"/>
      <c r="R18" s="29"/>
      <c r="T18" s="16" t="s">
        <v>276</v>
      </c>
      <c r="U18" s="17"/>
      <c r="V18" s="17"/>
      <c r="W18" s="211">
        <f>IFERROR(IF(W4="基本年俸制",0,IF(AT14&lt;AQ5,0,IF(AQ8="",DATEDIF(AQ5,MIN(AT14,AQ6),"D")+1,DATEDIF(MAX(AQ8,AT13),MIN(AT14,AQ6),"D")+1))),"")</f>
        <v>182</v>
      </c>
      <c r="X18" s="19" t="s">
        <v>9</v>
      </c>
      <c r="Y18" s="17" t="s">
        <v>289</v>
      </c>
      <c r="Z18" s="17"/>
      <c r="AA18" s="17"/>
      <c r="AB18" s="17"/>
      <c r="AC18" s="17"/>
      <c r="AD18" s="19"/>
      <c r="AE18" s="31"/>
      <c r="AO18" s="31"/>
      <c r="AZ18" s="212"/>
    </row>
    <row r="19" spans="1:58" ht="15.45" customHeight="1">
      <c r="B19" s="238" t="s">
        <v>82</v>
      </c>
      <c r="C19" s="239"/>
      <c r="D19" s="331" t="s">
        <v>300</v>
      </c>
      <c r="E19" s="332"/>
      <c r="F19" s="332"/>
      <c r="G19" s="332"/>
      <c r="H19" s="332"/>
      <c r="I19" s="332"/>
      <c r="J19" s="332"/>
      <c r="K19" s="332"/>
      <c r="L19" s="332"/>
      <c r="M19" s="332"/>
      <c r="N19" s="332"/>
      <c r="O19" s="332"/>
      <c r="P19" s="332"/>
      <c r="Q19" s="333"/>
      <c r="R19" s="31"/>
      <c r="T19" s="16" t="s">
        <v>277</v>
      </c>
      <c r="U19" s="17"/>
      <c r="V19" s="17"/>
      <c r="W19" s="211">
        <f>IFERROR(IF(W4="基本年俸制",0,IF(AT16&lt;AQ5,0,IF(AQ6&lt;AT15,0,DATEDIF(MAX(AT21,AT15),MIN(AQ6,AT16),"D")+1))),"")</f>
        <v>183</v>
      </c>
      <c r="X19" s="19" t="s">
        <v>9</v>
      </c>
      <c r="Y19" s="17" t="s">
        <v>290</v>
      </c>
      <c r="Z19" s="17"/>
      <c r="AA19" s="17"/>
      <c r="AB19" s="17"/>
      <c r="AC19" s="17"/>
      <c r="AD19" s="19"/>
      <c r="AE19" s="4"/>
      <c r="AO19" s="4"/>
      <c r="AP19" s="1" t="s">
        <v>316</v>
      </c>
      <c r="AZ19"/>
    </row>
    <row r="20" spans="1:58" ht="15.45" customHeight="1">
      <c r="B20" s="243" t="s">
        <v>83</v>
      </c>
      <c r="C20" s="244"/>
      <c r="D20" s="316" t="s">
        <v>301</v>
      </c>
      <c r="E20" s="317"/>
      <c r="F20" s="317"/>
      <c r="G20" s="317"/>
      <c r="H20" s="317"/>
      <c r="I20" s="317"/>
      <c r="J20" s="317"/>
      <c r="K20" s="317"/>
      <c r="L20" s="317"/>
      <c r="M20" s="317"/>
      <c r="N20" s="317"/>
      <c r="O20" s="317"/>
      <c r="P20" s="317"/>
      <c r="Q20" s="318"/>
      <c r="R20" s="4"/>
      <c r="T20" s="16" t="s">
        <v>86</v>
      </c>
      <c r="U20" s="17"/>
      <c r="V20" s="17"/>
      <c r="W20" s="213">
        <f>IFERROR(1*(W18/AW14)+1*(W19/AW16),"")</f>
        <v>2</v>
      </c>
      <c r="X20" s="19" t="s">
        <v>87</v>
      </c>
      <c r="Y20" s="120" t="s">
        <v>291</v>
      </c>
      <c r="Z20" s="17"/>
      <c r="AA20" s="17"/>
      <c r="AB20" s="17"/>
      <c r="AC20" s="17"/>
      <c r="AD20" s="19"/>
      <c r="AE20" s="4"/>
      <c r="AO20" s="4"/>
      <c r="AP20" s="198" t="str">
        <f ca="1">_xlfn.FORMULATEXT(W18)</f>
        <v>=IFERROR(IF(W4="基本年俸制",0,IF(AT14&lt;AQ5,0,IF(AQ8="",DATEDIF(AQ5,MIN(AT14,AQ6),"D")+1,DATEDIF(MAX(AQ8,AT13),MIN(AT14,AQ6),"D")+1))),"")</v>
      </c>
      <c r="AZ20" s="212"/>
    </row>
    <row r="21" spans="1:58" ht="15.45" customHeight="1">
      <c r="B21" s="245"/>
      <c r="C21" s="246"/>
      <c r="D21" s="319"/>
      <c r="E21" s="320"/>
      <c r="F21" s="320"/>
      <c r="G21" s="320"/>
      <c r="H21" s="320"/>
      <c r="I21" s="320"/>
      <c r="J21" s="320"/>
      <c r="K21" s="320"/>
      <c r="L21" s="320"/>
      <c r="M21" s="320"/>
      <c r="N21" s="320"/>
      <c r="O21" s="320"/>
      <c r="P21" s="320"/>
      <c r="Q21" s="321"/>
      <c r="R21" s="4"/>
      <c r="T21" s="16" t="s">
        <v>91</v>
      </c>
      <c r="U21" s="17"/>
      <c r="V21" s="17"/>
      <c r="W21" s="210">
        <f>IFERROR(ROUNDDOWN(W17*(W20*2+L27),0),"")</f>
        <v>6159938</v>
      </c>
      <c r="X21" s="19" t="s">
        <v>60</v>
      </c>
      <c r="Y21" s="17" t="s">
        <v>292</v>
      </c>
      <c r="Z21" s="17"/>
      <c r="AA21" s="17"/>
      <c r="AB21" s="17"/>
      <c r="AC21" s="17"/>
      <c r="AD21" s="19"/>
      <c r="AE21" s="4"/>
      <c r="AO21" s="4"/>
      <c r="AP21" s="1" t="s">
        <v>317</v>
      </c>
      <c r="AS21" s="198" t="s">
        <v>354</v>
      </c>
      <c r="AT21" s="214">
        <f>IF(OR(D18=BD12,D18=BD14),AQ5,AQ3)</f>
        <v>45383</v>
      </c>
      <c r="AU21" s="198" t="str">
        <f ca="1">_xlfn.FORMULATEXT(AT21)</f>
        <v>=IF(OR(D18=BD12,D18=BD14),AQ5,AQ3)</v>
      </c>
      <c r="AV21" s="198"/>
      <c r="AW21" s="198"/>
      <c r="AX21" s="198" t="s">
        <v>356</v>
      </c>
      <c r="AY21" s="198"/>
      <c r="AZ21" s="198"/>
      <c r="BA21" s="198"/>
      <c r="BB21" s="198"/>
      <c r="BC21" s="198"/>
    </row>
    <row r="22" spans="1:58" ht="15.45" customHeight="1">
      <c r="B22" s="247"/>
      <c r="C22" s="248"/>
      <c r="D22" s="322"/>
      <c r="E22" s="323"/>
      <c r="F22" s="323"/>
      <c r="G22" s="323"/>
      <c r="H22" s="323"/>
      <c r="I22" s="323"/>
      <c r="J22" s="323"/>
      <c r="K22" s="323"/>
      <c r="L22" s="323"/>
      <c r="M22" s="323"/>
      <c r="N22" s="323"/>
      <c r="O22" s="323"/>
      <c r="P22" s="323"/>
      <c r="Q22" s="324"/>
      <c r="R22" s="4"/>
      <c r="T22" s="16" t="s">
        <v>80</v>
      </c>
      <c r="U22" s="17"/>
      <c r="V22" s="17"/>
      <c r="W22" s="215"/>
      <c r="X22" s="19"/>
      <c r="Y22" s="17" t="s">
        <v>81</v>
      </c>
      <c r="Z22" s="17"/>
      <c r="AA22" s="17"/>
      <c r="AB22" s="17"/>
      <c r="AC22" s="17"/>
      <c r="AD22" s="19"/>
      <c r="AE22" s="4"/>
      <c r="AO22" s="4"/>
      <c r="AP22" s="198" t="str">
        <f ca="1">_xlfn.FORMULATEXT(W19)</f>
        <v>=IFERROR(IF(W4="基本年俸制",0,IF(AT16&lt;AQ5,0,IF(AQ6&lt;AT15,0,DATEDIF(MAX(AT21,AT15),MIN(AQ6,AT16),"D")+1))),"")</v>
      </c>
      <c r="AX22" s="1" t="s">
        <v>355</v>
      </c>
      <c r="BB22" s="191" t="s">
        <v>186</v>
      </c>
      <c r="BC22" s="191" t="s">
        <v>187</v>
      </c>
      <c r="BD22" s="216" t="s">
        <v>188</v>
      </c>
    </row>
    <row r="23" spans="1:58" ht="15.45" customHeight="1">
      <c r="B23" s="267" t="s">
        <v>88</v>
      </c>
      <c r="C23" s="268"/>
      <c r="D23" s="217">
        <v>2024</v>
      </c>
      <c r="E23" s="13" t="s">
        <v>7</v>
      </c>
      <c r="F23" s="217">
        <v>4</v>
      </c>
      <c r="G23" s="13" t="s">
        <v>8</v>
      </c>
      <c r="H23" s="217">
        <v>1</v>
      </c>
      <c r="I23" s="13" t="s">
        <v>9</v>
      </c>
      <c r="J23" s="13" t="s">
        <v>89</v>
      </c>
      <c r="K23" s="217">
        <v>2030</v>
      </c>
      <c r="L23" s="13" t="s">
        <v>7</v>
      </c>
      <c r="M23" s="217">
        <v>3</v>
      </c>
      <c r="N23" s="13" t="s">
        <v>8</v>
      </c>
      <c r="O23" s="218">
        <v>31</v>
      </c>
      <c r="P23" s="13" t="s">
        <v>9</v>
      </c>
      <c r="Q23" s="14" t="s">
        <v>90</v>
      </c>
      <c r="R23" s="4"/>
      <c r="T23" s="16" t="s">
        <v>93</v>
      </c>
      <c r="U23" s="17"/>
      <c r="V23" s="17"/>
      <c r="W23" s="215">
        <v>0.2</v>
      </c>
      <c r="X23" s="19"/>
      <c r="Y23" s="17" t="s">
        <v>94</v>
      </c>
      <c r="Z23" s="17"/>
      <c r="AA23" s="17"/>
      <c r="AB23" s="17"/>
      <c r="AC23" s="17"/>
      <c r="AD23" s="19"/>
      <c r="AE23" s="4"/>
      <c r="AO23" s="4"/>
      <c r="AP23" s="1" t="s">
        <v>318</v>
      </c>
      <c r="BB23" s="191">
        <v>2025</v>
      </c>
      <c r="BC23" s="191">
        <v>7</v>
      </c>
      <c r="BD23" s="216" t="str">
        <f t="shared" ref="BD23:BD29" si="0">"令和"&amp;BC23&amp;"年度"</f>
        <v>令和7年度</v>
      </c>
    </row>
    <row r="24" spans="1:58" ht="15.45" customHeight="1">
      <c r="B24" s="73" t="s">
        <v>163</v>
      </c>
      <c r="C24" s="72"/>
      <c r="D24" s="42"/>
      <c r="E24" s="42"/>
      <c r="F24" s="42"/>
      <c r="G24" s="42"/>
      <c r="H24" s="42"/>
      <c r="I24" s="42"/>
      <c r="J24" s="42"/>
      <c r="K24" s="42"/>
      <c r="L24" s="42"/>
      <c r="M24" s="42"/>
      <c r="N24" s="42"/>
      <c r="O24" s="42"/>
      <c r="P24" s="42"/>
      <c r="Q24" s="44"/>
      <c r="R24" s="4"/>
      <c r="T24" s="255" t="s">
        <v>96</v>
      </c>
      <c r="U24" s="256"/>
      <c r="V24" s="256"/>
      <c r="W24" s="256"/>
      <c r="X24" s="256"/>
      <c r="Y24" s="256"/>
      <c r="Z24" s="256"/>
      <c r="AA24" s="256"/>
      <c r="AB24" s="256"/>
      <c r="AC24" s="256"/>
      <c r="AD24" s="257"/>
      <c r="AE24" s="4"/>
      <c r="AO24" s="4"/>
      <c r="AP24" s="198" t="str">
        <f ca="1">_xlfn.FORMULATEXT(W21)</f>
        <v>=IFERROR(ROUNDDOWN(W17*(W20*2+L27),0),"")</v>
      </c>
      <c r="BB24" s="191">
        <v>2026</v>
      </c>
      <c r="BC24" s="191">
        <v>8</v>
      </c>
      <c r="BD24" s="216" t="str">
        <f t="shared" si="0"/>
        <v>令和8年度</v>
      </c>
    </row>
    <row r="25" spans="1:58" ht="15.45" customHeight="1">
      <c r="A25" s="1" t="s">
        <v>92</v>
      </c>
      <c r="R25" s="4"/>
      <c r="T25" s="255"/>
      <c r="U25" s="256"/>
      <c r="V25" s="256"/>
      <c r="W25" s="256"/>
      <c r="X25" s="256"/>
      <c r="Y25" s="256"/>
      <c r="Z25" s="256"/>
      <c r="AA25" s="256"/>
      <c r="AB25" s="256"/>
      <c r="AC25" s="256"/>
      <c r="AD25" s="257"/>
      <c r="AE25" s="4"/>
      <c r="AO25" s="4"/>
      <c r="BB25" s="191">
        <v>2027</v>
      </c>
      <c r="BC25" s="191">
        <v>9</v>
      </c>
      <c r="BD25" s="216" t="str">
        <f t="shared" si="0"/>
        <v>令和9年度</v>
      </c>
    </row>
    <row r="26" spans="1:58" ht="15.45" customHeight="1">
      <c r="B26" s="269" t="s">
        <v>95</v>
      </c>
      <c r="C26" s="270"/>
      <c r="D26" s="219">
        <v>2025</v>
      </c>
      <c r="E26" s="34" t="s">
        <v>7</v>
      </c>
      <c r="F26" s="219">
        <v>4</v>
      </c>
      <c r="G26" s="34" t="s">
        <v>8</v>
      </c>
      <c r="H26" s="35" t="s">
        <v>89</v>
      </c>
      <c r="I26" s="35"/>
      <c r="J26" s="35"/>
      <c r="K26" s="219">
        <v>2026</v>
      </c>
      <c r="L26" s="35" t="s">
        <v>7</v>
      </c>
      <c r="M26" s="219">
        <v>3</v>
      </c>
      <c r="N26" s="35" t="s">
        <v>8</v>
      </c>
      <c r="O26" s="35" t="s">
        <v>90</v>
      </c>
      <c r="P26" s="35"/>
      <c r="Q26" s="36"/>
      <c r="R26" s="4"/>
      <c r="T26" s="220" t="s">
        <v>100</v>
      </c>
      <c r="U26" s="221"/>
      <c r="V26" s="222"/>
      <c r="W26" s="223">
        <f>IFERROR(IF(W22="",ROUNDDOWN(W21*W23,-3),ROUNDDOWN(W21*W22*W23,-3)),"")</f>
        <v>1231000</v>
      </c>
      <c r="X26" s="44"/>
      <c r="Y26" s="42" t="s">
        <v>293</v>
      </c>
      <c r="Z26" s="43"/>
      <c r="AA26" s="43" t="s">
        <v>294</v>
      </c>
      <c r="AB26" s="43"/>
      <c r="AC26" s="42"/>
      <c r="AD26" s="44"/>
      <c r="AE26" s="4"/>
      <c r="AO26" s="4"/>
      <c r="AP26" s="152" t="s">
        <v>346</v>
      </c>
      <c r="AQ26" s="152"/>
      <c r="AR26" s="3">
        <v>1</v>
      </c>
      <c r="AS26" s="151" t="str">
        <f>VLOOKUP(AR26,AP27:AQ28,2,FALSE)</f>
        <v>特別貢献手当の支給</v>
      </c>
      <c r="AT26" s="3" t="s">
        <v>283</v>
      </c>
      <c r="BB26" s="191">
        <v>2028</v>
      </c>
      <c r="BC26" s="191">
        <v>10</v>
      </c>
      <c r="BD26" s="216" t="str">
        <f t="shared" si="0"/>
        <v>令和10年度</v>
      </c>
    </row>
    <row r="27" spans="1:58" ht="15.45" customHeight="1">
      <c r="B27" s="271"/>
      <c r="C27" s="272"/>
      <c r="D27" s="71"/>
      <c r="E27" s="72"/>
      <c r="F27" s="72"/>
      <c r="G27" s="72"/>
      <c r="H27" s="42"/>
      <c r="I27" s="42"/>
      <c r="J27" s="42"/>
      <c r="K27" s="42" t="s">
        <v>97</v>
      </c>
      <c r="L27" s="273">
        <f>AQ7</f>
        <v>12</v>
      </c>
      <c r="M27" s="273"/>
      <c r="N27" s="273"/>
      <c r="O27" s="42" t="s">
        <v>98</v>
      </c>
      <c r="P27" s="42"/>
      <c r="Q27" s="44"/>
      <c r="R27" s="4"/>
      <c r="AE27" s="4"/>
      <c r="AO27" s="4"/>
      <c r="AP27" s="152">
        <v>1</v>
      </c>
      <c r="AQ27" s="152" t="s">
        <v>349</v>
      </c>
      <c r="AR27" s="3"/>
      <c r="AS27" s="3"/>
      <c r="AT27" s="3"/>
      <c r="BB27" s="191">
        <v>2029</v>
      </c>
      <c r="BC27" s="191">
        <v>11</v>
      </c>
      <c r="BD27" s="216" t="str">
        <f t="shared" si="0"/>
        <v>令和11年度</v>
      </c>
    </row>
    <row r="28" spans="1:58" ht="15.45" customHeight="1">
      <c r="B28" s="238" t="s">
        <v>99</v>
      </c>
      <c r="C28" s="254"/>
      <c r="D28" s="254"/>
      <c r="E28" s="254"/>
      <c r="F28" s="254"/>
      <c r="G28" s="254"/>
      <c r="H28" s="38"/>
      <c r="I28" s="32"/>
      <c r="J28" s="32"/>
      <c r="K28" s="32"/>
      <c r="L28" s="32"/>
      <c r="M28" s="32"/>
      <c r="N28" s="32"/>
      <c r="O28" s="274">
        <f>W23</f>
        <v>0.2</v>
      </c>
      <c r="P28" s="275"/>
      <c r="Q28" s="33"/>
      <c r="R28" s="4"/>
      <c r="T28" t="s">
        <v>105</v>
      </c>
      <c r="U28"/>
      <c r="V28"/>
      <c r="W28"/>
      <c r="Y28" s="1" t="s">
        <v>106</v>
      </c>
      <c r="AE28" s="45"/>
      <c r="AO28" s="45"/>
      <c r="AP28" s="152">
        <v>2</v>
      </c>
      <c r="AQ28" s="152" t="s">
        <v>348</v>
      </c>
      <c r="AR28" s="3"/>
      <c r="AS28" s="3"/>
      <c r="AT28" s="3"/>
      <c r="BB28" s="191">
        <v>2030</v>
      </c>
      <c r="BC28" s="191">
        <v>12</v>
      </c>
      <c r="BD28" s="216" t="str">
        <f t="shared" si="0"/>
        <v>令和12年度</v>
      </c>
    </row>
    <row r="29" spans="1:58" s="47" customFormat="1" ht="15.45" customHeight="1">
      <c r="A29" s="1"/>
      <c r="B29" s="238" t="s">
        <v>101</v>
      </c>
      <c r="C29" s="239"/>
      <c r="D29" s="30"/>
      <c r="E29" s="37"/>
      <c r="F29" s="37"/>
      <c r="G29" s="37"/>
      <c r="H29" s="32"/>
      <c r="I29" s="32"/>
      <c r="J29" s="32"/>
      <c r="K29" s="326">
        <f>Z33</f>
        <v>1000000</v>
      </c>
      <c r="L29" s="326"/>
      <c r="M29" s="326"/>
      <c r="N29" s="326"/>
      <c r="O29" s="326"/>
      <c r="P29" s="326"/>
      <c r="Q29" s="33" t="s">
        <v>102</v>
      </c>
      <c r="R29" s="45"/>
      <c r="S29" s="1"/>
      <c r="T29" s="48" t="s">
        <v>109</v>
      </c>
      <c r="U29" s="35"/>
      <c r="V29" s="35"/>
      <c r="W29" s="224">
        <v>80000000</v>
      </c>
      <c r="X29" s="1"/>
      <c r="Y29" s="49" t="s">
        <v>110</v>
      </c>
      <c r="Z29" s="1"/>
      <c r="AA29" s="1"/>
      <c r="AB29" s="1"/>
      <c r="AC29" s="1"/>
      <c r="AD29" s="1"/>
      <c r="AE29" s="4"/>
      <c r="AF29" s="1"/>
      <c r="AG29" s="1"/>
      <c r="AH29" s="1"/>
      <c r="AI29" s="1"/>
      <c r="AJ29" s="1"/>
      <c r="AK29" s="1"/>
      <c r="AL29" s="1"/>
      <c r="AM29" s="1"/>
      <c r="AN29" s="1"/>
      <c r="AO29" s="4"/>
      <c r="AR29" s="1"/>
      <c r="AS29" s="1"/>
      <c r="AT29" s="1"/>
      <c r="AU29" s="1"/>
      <c r="AV29" s="1"/>
      <c r="AW29" s="1"/>
      <c r="AX29" s="1"/>
      <c r="BB29" s="191">
        <v>2031</v>
      </c>
      <c r="BC29" s="191">
        <v>13</v>
      </c>
      <c r="BD29" s="216" t="str">
        <f t="shared" si="0"/>
        <v>令和13年度</v>
      </c>
      <c r="BE29" s="1"/>
      <c r="BF29" s="1"/>
    </row>
    <row r="30" spans="1:58" ht="15.45" customHeight="1">
      <c r="B30" s="238" t="s">
        <v>103</v>
      </c>
      <c r="C30" s="254"/>
      <c r="D30" s="254"/>
      <c r="E30" s="37" t="s">
        <v>104</v>
      </c>
      <c r="F30" s="37"/>
      <c r="G30" s="37"/>
      <c r="H30" s="32"/>
      <c r="I30" s="32"/>
      <c r="J30" s="32"/>
      <c r="K30" s="326">
        <f>Z33*0.7</f>
        <v>700000</v>
      </c>
      <c r="L30" s="326"/>
      <c r="M30" s="326"/>
      <c r="N30" s="326"/>
      <c r="O30" s="326"/>
      <c r="P30" s="326"/>
      <c r="Q30" s="33" t="s">
        <v>102</v>
      </c>
      <c r="R30" s="4"/>
      <c r="S30" s="47"/>
      <c r="T30" s="225" t="s">
        <v>111</v>
      </c>
      <c r="U30" s="226"/>
      <c r="V30" s="226">
        <v>0.2</v>
      </c>
      <c r="W30" s="227">
        <f>ROUNDDOWN(W29*V30,-3)</f>
        <v>16000000</v>
      </c>
      <c r="Z30" s="327">
        <f>ROUNDDOWN(IF(W32="",MIN(W26,W30),MIN(W26,W30,W32)),-3)</f>
        <v>1231000</v>
      </c>
      <c r="AA30" s="326"/>
      <c r="AB30" s="326"/>
      <c r="AC30" s="326"/>
      <c r="AD30" s="328"/>
      <c r="AE30" s="4"/>
      <c r="AF30" s="47"/>
      <c r="AG30" s="47"/>
      <c r="AH30" s="47"/>
      <c r="AI30" s="47"/>
      <c r="AJ30" s="47"/>
      <c r="AK30" s="47"/>
      <c r="AL30" s="47"/>
      <c r="AM30" s="47"/>
      <c r="AN30" s="47"/>
      <c r="AO30" s="4"/>
      <c r="AU30" s="148" t="s">
        <v>343</v>
      </c>
      <c r="AV30" s="148"/>
      <c r="AW30" s="88">
        <v>3</v>
      </c>
      <c r="AX30" s="149" t="str">
        <f>VLOOKUP(AW30,AU31:AV34,2,FALSE)</f>
        <v>申請者が研究代表者</v>
      </c>
      <c r="AY30" s="88" t="s">
        <v>283</v>
      </c>
      <c r="BB30" s="47"/>
      <c r="BC30" s="47"/>
      <c r="BD30" s="47"/>
      <c r="BE30" s="47"/>
      <c r="BF30" s="47"/>
    </row>
    <row r="31" spans="1:58" ht="15.45" customHeight="1" thickBot="1">
      <c r="B31" s="46" t="s">
        <v>107</v>
      </c>
      <c r="C31" s="30"/>
      <c r="D31" s="30"/>
      <c r="E31" s="37" t="s">
        <v>108</v>
      </c>
      <c r="F31" s="37"/>
      <c r="G31" s="37"/>
      <c r="H31" s="32"/>
      <c r="I31" s="32"/>
      <c r="J31" s="32"/>
      <c r="K31" s="326">
        <f>Z33*0.3</f>
        <v>300000</v>
      </c>
      <c r="L31" s="326"/>
      <c r="M31" s="326"/>
      <c r="N31" s="326"/>
      <c r="O31" s="326"/>
      <c r="P31" s="326"/>
      <c r="Q31" s="33" t="s">
        <v>102</v>
      </c>
      <c r="R31" s="4"/>
      <c r="Z31" s="53" t="s">
        <v>114</v>
      </c>
      <c r="AD31" s="47"/>
      <c r="AE31" s="45"/>
      <c r="AO31" s="45"/>
      <c r="AU31" s="148">
        <v>0</v>
      </c>
      <c r="AV31" s="148" t="s">
        <v>347</v>
      </c>
      <c r="AW31" s="88"/>
      <c r="AX31" s="88"/>
      <c r="AY31" s="88"/>
    </row>
    <row r="32" spans="1:58" ht="15.45" customHeight="1">
      <c r="A32" s="1" t="s">
        <v>225</v>
      </c>
      <c r="R32" s="45"/>
      <c r="T32" s="54" t="s">
        <v>115</v>
      </c>
      <c r="U32" s="228"/>
      <c r="V32" s="228"/>
      <c r="W32" s="229"/>
      <c r="Y32" s="56" t="s">
        <v>116</v>
      </c>
      <c r="Z32" s="57"/>
      <c r="AA32" s="57"/>
      <c r="AB32" s="57"/>
      <c r="AC32" s="57"/>
      <c r="AD32" s="58"/>
      <c r="AE32" s="45"/>
      <c r="AO32" s="45"/>
      <c r="AP32" s="152" t="s">
        <v>346</v>
      </c>
      <c r="AR32" s="3">
        <f>AR26</f>
        <v>1</v>
      </c>
      <c r="AS32" s="151" t="str">
        <f>AS26</f>
        <v>特別貢献手当の支給</v>
      </c>
      <c r="AU32" s="148">
        <v>1</v>
      </c>
      <c r="AV32" s="148" t="s">
        <v>345</v>
      </c>
      <c r="AW32" s="88"/>
      <c r="AX32" s="88"/>
      <c r="AY32" s="88"/>
    </row>
    <row r="33" spans="1:52" ht="15.45" customHeight="1" thickBot="1">
      <c r="A33" s="47"/>
      <c r="B33" s="47"/>
      <c r="C33" s="47"/>
      <c r="D33" s="3"/>
      <c r="E33" s="52" t="s">
        <v>112</v>
      </c>
      <c r="F33" s="47"/>
      <c r="G33" s="47"/>
      <c r="H33" s="47"/>
      <c r="I33" s="47"/>
      <c r="J33" s="47"/>
      <c r="K33" s="3"/>
      <c r="L33" s="52" t="s">
        <v>113</v>
      </c>
      <c r="M33" s="47"/>
      <c r="N33" s="47"/>
      <c r="O33" s="47"/>
      <c r="P33" s="47"/>
      <c r="Q33" s="47"/>
      <c r="R33" s="45"/>
      <c r="Y33" s="59"/>
      <c r="Z33" s="329">
        <v>1000000</v>
      </c>
      <c r="AA33" s="329"/>
      <c r="AB33" s="329"/>
      <c r="AC33" s="329"/>
      <c r="AD33" s="330"/>
      <c r="AE33" s="4"/>
      <c r="AO33" s="4"/>
      <c r="AU33" s="148">
        <v>2</v>
      </c>
      <c r="AV33" s="148" t="s">
        <v>344</v>
      </c>
      <c r="AW33" s="88"/>
      <c r="AX33" s="88"/>
      <c r="AY33" s="88"/>
    </row>
    <row r="34" spans="1:52" ht="15.45" customHeight="1">
      <c r="A34" s="1" t="s">
        <v>227</v>
      </c>
      <c r="R34" s="4"/>
      <c r="T34" s="38" t="s">
        <v>119</v>
      </c>
      <c r="U34" s="32"/>
      <c r="V34" s="32"/>
      <c r="W34" s="230">
        <f>Z33*0.1</f>
        <v>100000</v>
      </c>
      <c r="AA34" s="60"/>
      <c r="AB34" s="60"/>
      <c r="AC34" s="60"/>
      <c r="AD34" s="60" t="s">
        <v>120</v>
      </c>
      <c r="AE34" s="4"/>
      <c r="AO34" s="4"/>
      <c r="AP34" s="148" t="s">
        <v>343</v>
      </c>
      <c r="AR34" s="88">
        <f>AW30</f>
        <v>3</v>
      </c>
      <c r="AS34" s="149" t="str">
        <f>AX30</f>
        <v>申請者が研究代表者</v>
      </c>
      <c r="AU34" s="148">
        <v>3</v>
      </c>
      <c r="AV34" s="148" t="s">
        <v>342</v>
      </c>
      <c r="AW34" s="88"/>
      <c r="AX34" s="88"/>
      <c r="AY34" s="88"/>
    </row>
    <row r="35" spans="1:52" ht="15.45" customHeight="1">
      <c r="D35" s="3"/>
      <c r="E35" s="1" t="s">
        <v>341</v>
      </c>
      <c r="K35" s="3"/>
      <c r="L35" s="1" t="s">
        <v>117</v>
      </c>
      <c r="R35" s="4"/>
      <c r="W35" s="74" t="s">
        <v>121</v>
      </c>
      <c r="AA35" s="61"/>
      <c r="AB35" s="61"/>
      <c r="AC35" s="61"/>
      <c r="AD35" s="60" t="s">
        <v>295</v>
      </c>
      <c r="AE35" s="4"/>
      <c r="AO35" s="4"/>
      <c r="AZ35"/>
    </row>
    <row r="36" spans="1:52" ht="15.45" customHeight="1">
      <c r="D36" s="164"/>
      <c r="E36" s="10" t="s">
        <v>340</v>
      </c>
      <c r="Q36" s="146"/>
      <c r="R36" s="4"/>
      <c r="T36" s="48" t="s">
        <v>124</v>
      </c>
      <c r="U36" s="35"/>
      <c r="V36" s="136"/>
      <c r="W36" s="137"/>
      <c r="X36" s="138" t="s">
        <v>315</v>
      </c>
      <c r="Y36" s="13"/>
      <c r="Z36" s="13"/>
      <c r="AA36" s="13"/>
      <c r="AB36" s="13"/>
      <c r="AC36" s="139"/>
      <c r="AD36" s="135"/>
      <c r="AE36" s="29"/>
      <c r="AO36" s="29"/>
      <c r="AP36" s="1" t="s">
        <v>311</v>
      </c>
    </row>
    <row r="37" spans="1:52" ht="15.45" customHeight="1">
      <c r="Q37" s="146" t="s">
        <v>118</v>
      </c>
      <c r="R37" s="29"/>
      <c r="T37" s="122" t="s">
        <v>125</v>
      </c>
      <c r="U37" s="231">
        <f>IF(AR26=1,ROUND($K$30*15.5/1000,0)-ROUNDDOWN($K$30*6/1000,0),"")</f>
        <v>6650</v>
      </c>
      <c r="V37" s="126"/>
      <c r="W37" s="232">
        <f>SUM($U$37:$U$39)</f>
        <v>113932</v>
      </c>
      <c r="X37" s="16" t="s">
        <v>309</v>
      </c>
      <c r="Y37" s="17"/>
      <c r="Z37" s="17"/>
      <c r="AA37" s="17"/>
      <c r="AB37" s="289">
        <f>IF(AR26=1,IFERROR(ROUNDDOWN($Z$33/($L$27+2*$W$20)*$L$27,0),""),"")</f>
        <v>750000</v>
      </c>
      <c r="AC37" s="290"/>
      <c r="AD37" s="291"/>
      <c r="AE37" s="62"/>
      <c r="AO37" s="62"/>
      <c r="AP37" s="132" t="str">
        <f>T37</f>
        <v>雇用保険</v>
      </c>
      <c r="AQ37" s="198" t="str">
        <f ca="1">_xlfn.FORMULATEXT($U37)</f>
        <v>=IF(AR26=1,ROUND($K$30*15.5/1000,0)-ROUNDDOWN($K$30*6/1000,0),"")</v>
      </c>
    </row>
    <row r="38" spans="1:52" ht="15.45" customHeight="1">
      <c r="A38" s="35"/>
      <c r="B38" s="35" t="s">
        <v>122</v>
      </c>
      <c r="C38" s="35"/>
      <c r="D38" s="35"/>
      <c r="E38" s="35"/>
      <c r="F38" s="35"/>
      <c r="G38" s="35"/>
      <c r="H38" s="35"/>
      <c r="I38" s="35"/>
      <c r="J38" s="35"/>
      <c r="K38" s="35"/>
      <c r="L38" s="35"/>
      <c r="M38" s="35"/>
      <c r="N38" s="35"/>
      <c r="O38" s="35"/>
      <c r="P38" s="35"/>
      <c r="Q38" s="35"/>
      <c r="R38" s="62"/>
      <c r="S38" s="52"/>
      <c r="T38" s="122" t="s">
        <v>127</v>
      </c>
      <c r="U38" s="231">
        <f>IF(AR26=1,ROUND($K$30*2.16/1000,0),"")</f>
        <v>1512</v>
      </c>
      <c r="V38" s="127"/>
      <c r="W38" s="233" t="s">
        <v>313</v>
      </c>
      <c r="X38" s="16" t="s">
        <v>310</v>
      </c>
      <c r="Y38" s="17"/>
      <c r="Z38" s="17"/>
      <c r="AA38" s="17"/>
      <c r="AB38" s="289">
        <f>IF(AR26=1,IFERROR(ROUNDDOWN($Z$33/($L$27+2*$W$20)*2*$W$20,0),""),"")</f>
        <v>250000</v>
      </c>
      <c r="AC38" s="290"/>
      <c r="AD38" s="291"/>
      <c r="AE38" s="62"/>
      <c r="AO38" s="62"/>
      <c r="AP38" s="132" t="str">
        <f>T38</f>
        <v>労災保険</v>
      </c>
      <c r="AQ38" s="198" t="str">
        <f ca="1">_xlfn.FORMULATEXT($U38)</f>
        <v>=IF(AR26=1,ROUND($K$30*2.16/1000,0),"")</v>
      </c>
    </row>
    <row r="39" spans="1:52" ht="15.45" customHeight="1">
      <c r="B39" s="1" t="s">
        <v>123</v>
      </c>
      <c r="K39" s="3">
        <v>2025</v>
      </c>
      <c r="L39" s="1" t="s">
        <v>7</v>
      </c>
      <c r="M39" s="199">
        <v>4</v>
      </c>
      <c r="N39" s="1" t="s">
        <v>8</v>
      </c>
      <c r="O39" s="199">
        <v>20</v>
      </c>
      <c r="P39" s="1" t="s">
        <v>9</v>
      </c>
      <c r="R39" s="62"/>
      <c r="S39" s="52"/>
      <c r="T39" s="124" t="s">
        <v>131</v>
      </c>
      <c r="U39" s="234">
        <f>IF(AR26=1,IF($K$30&gt;1500000,1500000*(0.0915+0.0075+0.0003+0.0036),INT($K$30/1000)*1000*(0.0915+0.0075+0.0003+0.0036))+IF($K$30&gt;5730000,5730000*(0.04047+0.00773),INT($K$30/1000)*1000*(0.04047+0.00773)),"")</f>
        <v>105770</v>
      </c>
      <c r="V39" s="128"/>
      <c r="W39" s="235">
        <f>$K$31-$W$37</f>
        <v>186068</v>
      </c>
      <c r="X39" s="134" t="s">
        <v>314</v>
      </c>
      <c r="Y39" s="133"/>
      <c r="Z39" s="133"/>
      <c r="AA39" s="42"/>
      <c r="AB39" s="282">
        <f>IFERROR($Z$33-$AB$37-$AB$38,"")</f>
        <v>0</v>
      </c>
      <c r="AC39" s="283"/>
      <c r="AD39" s="284"/>
      <c r="AE39" s="62"/>
      <c r="AO39" s="62"/>
      <c r="AP39" s="132" t="str">
        <f>T39</f>
        <v>共済負担金</v>
      </c>
      <c r="AQ39" s="198" t="str">
        <f ca="1">_xlfn.FORMULATEXT($U39)</f>
        <v>=IF(AR26=1,IF($K$30&gt;1500000,1500000*(0.0915+0.0075+0.0003+0.0036),INT($K$30/1000)*1000*(0.0915+0.0075+0.0003+0.0036))+IF($K$30&gt;5730000,5730000*(0.04047+0.00773),INT($K$30/1000)*1000*(0.04047+0.00773)),"")</v>
      </c>
    </row>
    <row r="40" spans="1:52" ht="15.45" customHeight="1">
      <c r="B40" s="1" t="s">
        <v>126</v>
      </c>
      <c r="F40" s="24"/>
      <c r="G40" s="24"/>
      <c r="H40" s="24"/>
      <c r="I40" s="24"/>
      <c r="J40" s="24"/>
      <c r="K40" s="24"/>
      <c r="L40" s="24"/>
      <c r="M40" s="24"/>
      <c r="N40" s="24"/>
      <c r="O40" s="24"/>
      <c r="P40" s="24"/>
      <c r="Q40" s="24"/>
      <c r="R40" s="62"/>
      <c r="S40" s="52"/>
      <c r="T40" s="24" t="s">
        <v>226</v>
      </c>
      <c r="U40" s="24"/>
      <c r="V40" s="24"/>
      <c r="W40" s="24"/>
      <c r="X40" s="24"/>
      <c r="Y40" s="24"/>
      <c r="Z40" s="24"/>
      <c r="AE40" s="62"/>
      <c r="AO40" s="62"/>
    </row>
    <row r="41" spans="1:52" ht="15.45" customHeight="1">
      <c r="C41" s="287" t="str">
        <f>B7</f>
        <v>数理物質系長</v>
      </c>
      <c r="D41" s="288"/>
      <c r="F41" s="238" t="s">
        <v>128</v>
      </c>
      <c r="G41" s="254"/>
      <c r="H41" s="239"/>
      <c r="I41" s="238" t="s">
        <v>129</v>
      </c>
      <c r="J41" s="254"/>
      <c r="K41" s="239"/>
      <c r="L41" s="238" t="s">
        <v>130</v>
      </c>
      <c r="M41" s="254"/>
      <c r="N41" s="254"/>
      <c r="O41" s="254"/>
      <c r="P41" s="254"/>
      <c r="Q41" s="239"/>
      <c r="R41" s="62"/>
      <c r="T41" s="316" t="s">
        <v>323</v>
      </c>
      <c r="U41" s="317"/>
      <c r="V41" s="317"/>
      <c r="W41" s="317"/>
      <c r="X41" s="317"/>
      <c r="Y41" s="317"/>
      <c r="Z41" s="317"/>
      <c r="AA41" s="317"/>
      <c r="AB41" s="317"/>
      <c r="AC41" s="317"/>
      <c r="AD41" s="318"/>
      <c r="AE41" s="4"/>
      <c r="AO41" s="4"/>
      <c r="AP41" s="1" t="s">
        <v>312</v>
      </c>
    </row>
    <row r="42" spans="1:52" ht="15.45" customHeight="1">
      <c r="B42" s="1" t="s">
        <v>132</v>
      </c>
      <c r="C42" s="325" t="s">
        <v>302</v>
      </c>
      <c r="D42" s="325"/>
      <c r="F42" s="279" t="s">
        <v>133</v>
      </c>
      <c r="G42" s="280"/>
      <c r="H42" s="281"/>
      <c r="I42" s="309">
        <v>10311</v>
      </c>
      <c r="J42" s="310"/>
      <c r="K42" s="311"/>
      <c r="L42" s="309" t="s">
        <v>303</v>
      </c>
      <c r="M42" s="310"/>
      <c r="N42" s="310"/>
      <c r="O42" s="310"/>
      <c r="P42" s="310"/>
      <c r="Q42" s="311"/>
      <c r="R42" s="4"/>
      <c r="T42" s="319"/>
      <c r="U42" s="320"/>
      <c r="V42" s="320"/>
      <c r="W42" s="320"/>
      <c r="X42" s="320"/>
      <c r="Y42" s="320"/>
      <c r="Z42" s="320"/>
      <c r="AA42" s="320"/>
      <c r="AB42" s="320"/>
      <c r="AC42" s="320"/>
      <c r="AD42" s="321"/>
      <c r="AE42" s="4"/>
      <c r="AO42" s="4"/>
      <c r="AP42" s="1" t="str">
        <f>X37</f>
        <v>給与から</v>
      </c>
      <c r="AQ42" s="198" t="str">
        <f ca="1">_xlfn.FORMULATEXT($AB37)</f>
        <v>=IF(AR26=1,IFERROR(ROUNDDOWN($Z$33/($L$27+2*$W$20)*$L$27,0),""),"")</v>
      </c>
    </row>
    <row r="43" spans="1:52" ht="15.45" customHeight="1">
      <c r="D43" s="52"/>
      <c r="E43" s="52"/>
      <c r="F43" s="144" t="s">
        <v>134</v>
      </c>
      <c r="G43" s="144"/>
      <c r="H43" s="144"/>
      <c r="I43" s="309" t="s">
        <v>304</v>
      </c>
      <c r="J43" s="310"/>
      <c r="K43" s="311"/>
      <c r="L43" s="309" t="s">
        <v>305</v>
      </c>
      <c r="M43" s="310"/>
      <c r="N43" s="310"/>
      <c r="O43" s="310"/>
      <c r="P43" s="310"/>
      <c r="Q43" s="311"/>
      <c r="R43" s="4"/>
      <c r="T43" s="322"/>
      <c r="U43" s="323"/>
      <c r="V43" s="323"/>
      <c r="W43" s="323"/>
      <c r="X43" s="323"/>
      <c r="Y43" s="323"/>
      <c r="Z43" s="323"/>
      <c r="AA43" s="323"/>
      <c r="AB43" s="323"/>
      <c r="AC43" s="323"/>
      <c r="AD43" s="324"/>
      <c r="AE43" s="4"/>
      <c r="AO43" s="4"/>
      <c r="AP43" s="1" t="str">
        <f>X38</f>
        <v>賞与から</v>
      </c>
      <c r="AQ43" s="198" t="str">
        <f ca="1">_xlfn.FORMULATEXT($AB38)</f>
        <v>=IF(AR26=1,IFERROR(ROUNDDOWN($Z$33/($L$27+2*$W$20)*2*$W$20,0),""),"")</v>
      </c>
    </row>
    <row r="44" spans="1:52" ht="15.45" customHeight="1">
      <c r="F44" s="144" t="s">
        <v>135</v>
      </c>
      <c r="G44" s="144"/>
      <c r="H44" s="144"/>
      <c r="I44" s="309">
        <v>1186200100</v>
      </c>
      <c r="J44" s="310"/>
      <c r="K44" s="311"/>
      <c r="L44" s="309" t="s">
        <v>306</v>
      </c>
      <c r="M44" s="310"/>
      <c r="N44" s="310"/>
      <c r="O44" s="310"/>
      <c r="P44" s="310"/>
      <c r="Q44" s="311"/>
      <c r="R44" s="4"/>
      <c r="AE44" s="4"/>
      <c r="AO44" s="4"/>
      <c r="AP44" s="1" t="str">
        <f>X39</f>
        <v>調整額‥給与に合算</v>
      </c>
      <c r="AQ44" s="198" t="str">
        <f ca="1">_xlfn.FORMULATEXT($AB39)</f>
        <v>=IFERROR($Z$33-$AB$37-$AB$38,"")</v>
      </c>
    </row>
    <row r="45" spans="1:52" ht="15.45" customHeight="1">
      <c r="F45" s="293" t="s">
        <v>136</v>
      </c>
      <c r="G45" s="293"/>
      <c r="H45" s="293"/>
      <c r="I45" s="312" t="s">
        <v>307</v>
      </c>
      <c r="J45" s="312"/>
      <c r="K45" s="312"/>
      <c r="L45" s="314" t="s">
        <v>308</v>
      </c>
      <c r="M45" s="314"/>
      <c r="N45" s="314"/>
      <c r="O45" s="314"/>
      <c r="P45" s="314"/>
      <c r="Q45" s="314"/>
      <c r="R45" s="4"/>
      <c r="T45" s="90" t="s">
        <v>240</v>
      </c>
      <c r="U45" s="303" t="str">
        <f>IFERROR(VLOOKUP(K7,AY3:AZ16,2,FALSE),"")</f>
        <v>数理物質エリア支援室</v>
      </c>
      <c r="V45" s="303"/>
      <c r="W45" s="91" t="s">
        <v>252</v>
      </c>
      <c r="X45" s="304" t="s">
        <v>281</v>
      </c>
      <c r="Y45" s="304"/>
      <c r="Z45" s="304"/>
      <c r="AA45" s="304"/>
      <c r="AB45" s="304"/>
      <c r="AC45" s="304"/>
      <c r="AD45" s="304"/>
      <c r="AE45" s="45"/>
      <c r="AO45" s="45"/>
    </row>
    <row r="46" spans="1:52" ht="15.45" customHeight="1">
      <c r="F46" s="294"/>
      <c r="G46" s="294"/>
      <c r="H46" s="294"/>
      <c r="I46" s="313"/>
      <c r="J46" s="313"/>
      <c r="K46" s="313"/>
      <c r="L46" s="315"/>
      <c r="M46" s="315"/>
      <c r="N46" s="315"/>
      <c r="O46" s="315"/>
      <c r="P46" s="315"/>
      <c r="Q46" s="315"/>
      <c r="R46" s="45"/>
      <c r="T46" s="90" t="s">
        <v>241</v>
      </c>
      <c r="U46" s="304">
        <v>2999</v>
      </c>
      <c r="V46" s="304"/>
      <c r="W46" s="38"/>
      <c r="X46" s="32"/>
      <c r="Y46" s="32"/>
      <c r="Z46" s="32"/>
      <c r="AA46" s="32"/>
      <c r="AB46" s="32"/>
      <c r="AC46" s="32"/>
      <c r="AD46" s="33"/>
      <c r="AE46" s="4"/>
      <c r="AO46" s="4"/>
    </row>
    <row r="47" spans="1:52" ht="15.45" customHeight="1">
      <c r="R47" s="4"/>
      <c r="T47" s="163" t="s">
        <v>242</v>
      </c>
      <c r="U47" s="305" t="s">
        <v>337</v>
      </c>
      <c r="V47" s="306"/>
      <c r="W47" s="306"/>
      <c r="X47" s="306"/>
      <c r="Y47" s="306"/>
      <c r="Z47" s="306"/>
      <c r="AA47" s="306"/>
      <c r="AB47" s="306"/>
      <c r="AC47" s="306"/>
      <c r="AD47" s="307"/>
      <c r="AE47" s="4"/>
      <c r="AO47" s="4"/>
    </row>
    <row r="48" spans="1:52" ht="15.45" customHeight="1">
      <c r="R48" s="4"/>
      <c r="AE48" s="4"/>
      <c r="AO48" s="4"/>
    </row>
    <row r="49" spans="1:48" ht="15.45" customHeight="1">
      <c r="Q49" s="47" t="s">
        <v>0</v>
      </c>
      <c r="R49" s="4"/>
      <c r="S49" s="92"/>
      <c r="T49" s="92" t="s">
        <v>253</v>
      </c>
      <c r="U49" s="92"/>
      <c r="V49" s="116"/>
      <c r="W49" s="92"/>
      <c r="X49" s="92"/>
      <c r="Y49" s="92"/>
      <c r="Z49" s="92"/>
      <c r="AA49" s="92"/>
      <c r="AB49" s="92"/>
      <c r="AC49" s="92"/>
      <c r="AD49" s="92"/>
      <c r="AE49" s="4"/>
      <c r="AO49" s="4"/>
    </row>
    <row r="50" spans="1:48" ht="15.45" customHeight="1">
      <c r="A50" s="1" t="s">
        <v>137</v>
      </c>
      <c r="R50" s="4"/>
      <c r="V50" s="87"/>
      <c r="AE50" s="4"/>
      <c r="AO50" s="4"/>
    </row>
    <row r="51" spans="1:48" ht="15.45" customHeight="1">
      <c r="R51" s="4"/>
      <c r="T51" s="1" t="s">
        <v>244</v>
      </c>
      <c r="U51" s="116"/>
      <c r="AE51" s="4"/>
      <c r="AO51" s="4"/>
      <c r="AP51" s="116" t="str">
        <f>IF(U51="","",U51)</f>
        <v/>
      </c>
      <c r="AQ51" s="1" t="s">
        <v>296</v>
      </c>
    </row>
    <row r="52" spans="1:48" ht="15.45" customHeight="1">
      <c r="A52" s="1" t="s">
        <v>138</v>
      </c>
      <c r="R52" s="4"/>
      <c r="T52" s="1" t="s">
        <v>269</v>
      </c>
      <c r="U52" s="236" t="b">
        <v>0</v>
      </c>
      <c r="V52" s="1" t="s">
        <v>270</v>
      </c>
      <c r="X52" s="236" t="b">
        <v>0</v>
      </c>
      <c r="AE52" s="4"/>
      <c r="AO52" s="4"/>
    </row>
    <row r="53" spans="1:48" ht="15.45" customHeight="1">
      <c r="A53" s="142"/>
      <c r="R53" s="4"/>
      <c r="T53" s="1" t="s">
        <v>272</v>
      </c>
      <c r="U53" s="308"/>
      <c r="V53" s="308"/>
      <c r="W53" s="308"/>
      <c r="X53" s="308"/>
      <c r="Y53" s="308"/>
      <c r="Z53" s="308"/>
      <c r="AA53" s="308"/>
      <c r="AB53" s="308"/>
      <c r="AC53" s="308"/>
      <c r="AD53" s="308"/>
      <c r="AE53" s="4"/>
      <c r="AO53" s="4"/>
      <c r="AS53" s="1" t="s">
        <v>256</v>
      </c>
      <c r="AT53" s="4" t="str">
        <f>VLOOKUP(U52,AS54:AT55,2,FALSE)</f>
        <v>不備有り</v>
      </c>
      <c r="AU53" s="1" t="s">
        <v>283</v>
      </c>
    </row>
    <row r="54" spans="1:48" ht="15.45" customHeight="1">
      <c r="A54" s="237" t="b">
        <v>1</v>
      </c>
      <c r="B54" s="1" t="s">
        <v>139</v>
      </c>
      <c r="R54" s="4"/>
      <c r="U54" s="308"/>
      <c r="V54" s="308"/>
      <c r="W54" s="308"/>
      <c r="X54" s="308"/>
      <c r="Y54" s="308"/>
      <c r="Z54" s="308"/>
      <c r="AA54" s="308"/>
      <c r="AB54" s="308"/>
      <c r="AC54" s="308"/>
      <c r="AD54" s="308"/>
      <c r="AE54" s="4"/>
      <c r="AO54" s="4"/>
      <c r="AS54" s="88" t="b">
        <v>1</v>
      </c>
      <c r="AT54" s="88" t="s">
        <v>243</v>
      </c>
    </row>
    <row r="55" spans="1:48" ht="15.45" customHeight="1">
      <c r="A55" s="142"/>
      <c r="R55" s="4"/>
      <c r="U55" s="308"/>
      <c r="V55" s="308"/>
      <c r="W55" s="308"/>
      <c r="X55" s="308"/>
      <c r="Y55" s="308"/>
      <c r="Z55" s="308"/>
      <c r="AA55" s="308"/>
      <c r="AB55" s="308"/>
      <c r="AC55" s="308"/>
      <c r="AD55" s="308"/>
      <c r="AE55" s="4"/>
      <c r="AO55" s="4"/>
      <c r="AS55" s="88" t="b">
        <v>0</v>
      </c>
      <c r="AT55" s="88" t="s">
        <v>271</v>
      </c>
    </row>
    <row r="56" spans="1:48" ht="15.45" customHeight="1">
      <c r="A56" s="237" t="b">
        <v>1</v>
      </c>
      <c r="B56" s="1" t="s">
        <v>261</v>
      </c>
      <c r="R56" s="4"/>
      <c r="T56" s="1" t="s">
        <v>259</v>
      </c>
      <c r="U56" s="92" t="s">
        <v>246</v>
      </c>
      <c r="AE56" s="4"/>
      <c r="AO56" s="4"/>
      <c r="AS56" s="1" t="s">
        <v>257</v>
      </c>
      <c r="AT56" s="4" t="str">
        <f>VLOOKUP(X52,AS57:AT58,2,FALSE)</f>
        <v>未対応</v>
      </c>
      <c r="AU56" s="1" t="s">
        <v>283</v>
      </c>
      <c r="AV56" s="1" t="s">
        <v>268</v>
      </c>
    </row>
    <row r="57" spans="1:48" ht="15.45" customHeight="1">
      <c r="A57" s="142"/>
      <c r="B57" s="1" t="s">
        <v>262</v>
      </c>
      <c r="R57" s="4"/>
      <c r="T57" s="1" t="s">
        <v>229</v>
      </c>
      <c r="U57" s="236" t="b">
        <v>0</v>
      </c>
      <c r="V57" s="1" t="s">
        <v>267</v>
      </c>
      <c r="AE57" s="4"/>
      <c r="AO57" s="4"/>
      <c r="AS57" s="92" t="b">
        <v>1</v>
      </c>
      <c r="AT57" s="92" t="s">
        <v>254</v>
      </c>
      <c r="AV57" s="93" t="str">
        <f>IF(U52=TRUE,"済",IF(X52=TRUE,"済","未"))</f>
        <v>未</v>
      </c>
    </row>
    <row r="58" spans="1:48" ht="15.45" customHeight="1">
      <c r="A58" s="142"/>
      <c r="R58" s="4"/>
      <c r="T58" s="1" t="s">
        <v>260</v>
      </c>
      <c r="U58" s="236" t="b">
        <v>0</v>
      </c>
      <c r="AE58" s="4"/>
      <c r="AO58" s="4"/>
      <c r="AP58" s="88" t="s">
        <v>246</v>
      </c>
      <c r="AS58" s="92" t="b">
        <v>0</v>
      </c>
      <c r="AT58" s="92" t="s">
        <v>255</v>
      </c>
    </row>
    <row r="59" spans="1:48" ht="15.45" customHeight="1">
      <c r="A59" s="237" t="b">
        <v>1</v>
      </c>
      <c r="B59" s="1" t="s">
        <v>338</v>
      </c>
      <c r="R59" s="4"/>
      <c r="T59" s="49" t="s">
        <v>140</v>
      </c>
      <c r="AE59" s="4"/>
      <c r="AO59" s="4"/>
      <c r="AP59" s="88" t="s">
        <v>247</v>
      </c>
      <c r="AS59" s="1" t="s">
        <v>258</v>
      </c>
      <c r="AT59" s="4" t="str">
        <f>VLOOKUP(U57,AS$60:AT$61,2,FALSE)</f>
        <v>未</v>
      </c>
      <c r="AU59" s="1" t="s">
        <v>283</v>
      </c>
    </row>
    <row r="60" spans="1:48" ht="15.45" customHeight="1">
      <c r="A60" s="142"/>
      <c r="C60" s="140" t="s">
        <v>339</v>
      </c>
      <c r="R60" s="4"/>
      <c r="T60" s="49" t="s">
        <v>141</v>
      </c>
      <c r="AE60" s="4"/>
      <c r="AO60" s="4"/>
      <c r="AS60" s="3" t="b">
        <v>1</v>
      </c>
      <c r="AT60" s="3" t="s">
        <v>245</v>
      </c>
    </row>
    <row r="61" spans="1:48" ht="15.45" customHeight="1">
      <c r="A61" s="237" t="b">
        <v>1</v>
      </c>
      <c r="B61" s="1" t="s">
        <v>142</v>
      </c>
      <c r="R61" s="4"/>
      <c r="T61" s="1" t="s">
        <v>263</v>
      </c>
      <c r="U61" s="236" t="b">
        <v>0</v>
      </c>
      <c r="AE61" s="4"/>
      <c r="AO61" s="4"/>
      <c r="AS61" s="3" t="b">
        <v>0</v>
      </c>
      <c r="AT61" s="3" t="s">
        <v>248</v>
      </c>
    </row>
    <row r="62" spans="1:48" ht="15.45" customHeight="1">
      <c r="A62" s="142"/>
      <c r="B62" s="1" t="s">
        <v>143</v>
      </c>
      <c r="R62" s="4"/>
      <c r="T62" s="49" t="s">
        <v>142</v>
      </c>
      <c r="AE62" s="4"/>
      <c r="AO62" s="4"/>
    </row>
    <row r="63" spans="1:48" ht="15.45" customHeight="1">
      <c r="A63" s="142"/>
      <c r="R63" s="4"/>
      <c r="T63" s="49" t="s">
        <v>143</v>
      </c>
      <c r="AE63" s="4"/>
      <c r="AO63" s="4"/>
    </row>
    <row r="64" spans="1:48" ht="15.45" customHeight="1">
      <c r="A64" s="237" t="b">
        <v>1</v>
      </c>
      <c r="B64" s="1" t="s">
        <v>144</v>
      </c>
      <c r="R64" s="4"/>
      <c r="T64" s="1" t="s">
        <v>264</v>
      </c>
      <c r="U64" s="236" t="b">
        <v>0</v>
      </c>
      <c r="AE64" s="4"/>
      <c r="AO64" s="4"/>
    </row>
    <row r="65" spans="1:43" ht="15.45" customHeight="1">
      <c r="A65" s="142"/>
      <c r="B65" s="1" t="s">
        <v>145</v>
      </c>
      <c r="R65" s="4"/>
      <c r="T65" s="49" t="s">
        <v>265</v>
      </c>
      <c r="AE65" s="4"/>
      <c r="AO65" s="4"/>
    </row>
    <row r="66" spans="1:43" ht="15.45" customHeight="1">
      <c r="A66" s="142"/>
      <c r="B66" s="1" t="s">
        <v>146</v>
      </c>
      <c r="R66" s="4"/>
      <c r="T66" s="1" t="s">
        <v>266</v>
      </c>
      <c r="U66" s="236" t="b">
        <v>0</v>
      </c>
      <c r="AE66" s="4"/>
      <c r="AO66" s="4"/>
    </row>
    <row r="67" spans="1:43" ht="15.45" customHeight="1">
      <c r="A67" s="142"/>
      <c r="R67" s="4"/>
      <c r="T67" s="49" t="s">
        <v>144</v>
      </c>
      <c r="AE67" s="4"/>
      <c r="AO67" s="4"/>
    </row>
    <row r="68" spans="1:43" ht="15.45" customHeight="1">
      <c r="A68" s="142"/>
      <c r="B68" s="1" t="s">
        <v>147</v>
      </c>
      <c r="R68" s="4"/>
      <c r="T68" s="49" t="s">
        <v>145</v>
      </c>
      <c r="AE68" s="4"/>
      <c r="AO68" s="4"/>
    </row>
    <row r="69" spans="1:43" ht="15.45" customHeight="1">
      <c r="A69" s="142"/>
      <c r="R69" s="4"/>
      <c r="T69" s="49" t="s">
        <v>146</v>
      </c>
      <c r="AE69" s="4"/>
      <c r="AO69" s="4"/>
    </row>
    <row r="70" spans="1:43" ht="15.45" customHeight="1">
      <c r="A70" s="237" t="b">
        <v>1</v>
      </c>
      <c r="B70" s="1" t="s">
        <v>148</v>
      </c>
      <c r="R70" s="4"/>
      <c r="AE70" s="4"/>
      <c r="AO70" s="4"/>
    </row>
    <row r="71" spans="1:43" ht="15.45" customHeight="1">
      <c r="A71" s="142"/>
      <c r="B71" s="1" t="s">
        <v>149</v>
      </c>
      <c r="R71" s="4"/>
      <c r="T71" s="1" t="s">
        <v>249</v>
      </c>
      <c r="U71" s="116"/>
      <c r="AE71" s="4"/>
      <c r="AO71" s="4"/>
      <c r="AP71" s="116" t="str">
        <f>IF(U71="","",U71)</f>
        <v/>
      </c>
      <c r="AQ71" s="1" t="s">
        <v>297</v>
      </c>
    </row>
    <row r="72" spans="1:43" ht="15.45" customHeight="1">
      <c r="A72" s="142"/>
      <c r="R72" s="4"/>
      <c r="T72" s="1" t="s">
        <v>250</v>
      </c>
      <c r="U72" s="116"/>
      <c r="AE72" s="4"/>
      <c r="AO72" s="4"/>
      <c r="AP72" s="116" t="str">
        <f>IF(U72="","",U72)</f>
        <v/>
      </c>
      <c r="AQ72" s="1" t="s">
        <v>298</v>
      </c>
    </row>
    <row r="73" spans="1:43" ht="15.45" customHeight="1">
      <c r="A73" s="237" t="b">
        <v>1</v>
      </c>
      <c r="B73" s="1" t="s">
        <v>150</v>
      </c>
      <c r="R73" s="4"/>
      <c r="AE73" s="4"/>
      <c r="AO73" s="4"/>
    </row>
    <row r="74" spans="1:43" ht="15.45" customHeight="1">
      <c r="A74" s="142"/>
      <c r="B74" s="1" t="s">
        <v>151</v>
      </c>
      <c r="R74" s="4"/>
      <c r="AE74" s="4"/>
      <c r="AO74" s="4"/>
      <c r="AP74" s="1" t="s">
        <v>278</v>
      </c>
    </row>
    <row r="75" spans="1:43" ht="15.45" customHeight="1">
      <c r="A75" s="142"/>
      <c r="R75" s="4"/>
      <c r="AE75" s="4"/>
      <c r="AO75" s="4"/>
    </row>
    <row r="76" spans="1:43" ht="15.45" customHeight="1">
      <c r="A76" s="237" t="b">
        <v>1</v>
      </c>
      <c r="B76" s="1" t="s">
        <v>152</v>
      </c>
      <c r="R76" s="4"/>
      <c r="AE76" s="4"/>
      <c r="AO76" s="4"/>
    </row>
    <row r="77" spans="1:43" ht="15.45" customHeight="1">
      <c r="A77" s="142"/>
      <c r="B77" s="1" t="s">
        <v>153</v>
      </c>
      <c r="R77" s="4"/>
      <c r="AE77" s="4"/>
      <c r="AO77" s="4"/>
    </row>
    <row r="78" spans="1:43" ht="15.45" customHeight="1">
      <c r="A78" s="142"/>
      <c r="B78" s="1" t="s">
        <v>154</v>
      </c>
      <c r="R78" s="4"/>
      <c r="AE78" s="4"/>
      <c r="AO78" s="4"/>
    </row>
    <row r="79" spans="1:43" ht="15.45" customHeight="1">
      <c r="A79" s="142"/>
      <c r="R79" s="4"/>
      <c r="AE79" s="4"/>
      <c r="AO79" s="4"/>
    </row>
    <row r="80" spans="1:43" ht="15.45" customHeight="1">
      <c r="A80" s="237" t="b">
        <v>1</v>
      </c>
      <c r="B80" s="1" t="s">
        <v>155</v>
      </c>
      <c r="R80" s="4"/>
      <c r="AE80" s="4"/>
      <c r="AO80" s="4"/>
    </row>
    <row r="81" spans="1:41" ht="15.45" customHeight="1">
      <c r="A81" s="142"/>
      <c r="B81" s="1" t="s">
        <v>156</v>
      </c>
      <c r="R81" s="4"/>
      <c r="AE81" s="4"/>
      <c r="AO81" s="4"/>
    </row>
    <row r="82" spans="1:41" ht="15.45" customHeight="1">
      <c r="A82" s="142"/>
      <c r="B82" s="1" t="s">
        <v>157</v>
      </c>
      <c r="R82" s="4"/>
      <c r="AE82" s="4"/>
      <c r="AO82" s="4"/>
    </row>
    <row r="83" spans="1:41" ht="15" customHeight="1">
      <c r="A83" s="142"/>
      <c r="R83" s="4"/>
      <c r="AE83" s="4"/>
      <c r="AO83" s="4"/>
    </row>
    <row r="84" spans="1:41" ht="15" customHeight="1">
      <c r="R84" s="4"/>
      <c r="AE84" s="4"/>
      <c r="AO84" s="4"/>
    </row>
    <row r="85" spans="1:41" ht="15" customHeight="1">
      <c r="R85" s="4"/>
      <c r="AE85" s="4"/>
      <c r="AO85" s="4"/>
    </row>
    <row r="86" spans="1:41" ht="15" customHeight="1">
      <c r="R86" s="4"/>
      <c r="AE86" s="4"/>
      <c r="AO86" s="4"/>
    </row>
    <row r="87" spans="1:41" ht="15" customHeight="1">
      <c r="R87" s="4"/>
      <c r="AE87" s="4"/>
      <c r="AO87" s="4"/>
    </row>
    <row r="88" spans="1:41" ht="15" customHeight="1">
      <c r="R88" s="4"/>
      <c r="AE88" s="4"/>
      <c r="AO88" s="4"/>
    </row>
    <row r="89" spans="1:41" ht="15" customHeight="1">
      <c r="R89" s="4"/>
      <c r="AE89" s="4"/>
      <c r="AO89" s="4"/>
    </row>
    <row r="90" spans="1:41" ht="15" customHeight="1">
      <c r="R90" s="4"/>
      <c r="AE90" s="4"/>
      <c r="AO90" s="4"/>
    </row>
    <row r="91" spans="1:41" ht="15" customHeight="1">
      <c r="R91" s="4"/>
      <c r="AE91" s="4"/>
      <c r="AO91" s="4"/>
    </row>
    <row r="92" spans="1:41" ht="15" customHeight="1">
      <c r="R92" s="4"/>
    </row>
  </sheetData>
  <sheetProtection algorithmName="SHA-512" hashValue="hzDPg3sXkLCBeMa4Dq+OvKENuRixAB/719/BND8SgCLCgJmP9szySF3gfoYdE593c2QPJor8NJ6z0GCtr61pig==" saltValue="dl0ty0OMK9LXFvzooJtZsg==" spinCount="100000" sheet="1"/>
  <mergeCells count="47">
    <mergeCell ref="T24:AD25"/>
    <mergeCell ref="B7:C7"/>
    <mergeCell ref="K7:P7"/>
    <mergeCell ref="K8:P8"/>
    <mergeCell ref="K9:P9"/>
    <mergeCell ref="B18:C18"/>
    <mergeCell ref="D18:Q18"/>
    <mergeCell ref="B19:C19"/>
    <mergeCell ref="D19:Q19"/>
    <mergeCell ref="B20:C22"/>
    <mergeCell ref="D20:Q22"/>
    <mergeCell ref="B23:C23"/>
    <mergeCell ref="AB37:AD37"/>
    <mergeCell ref="B26:C27"/>
    <mergeCell ref="L27:N27"/>
    <mergeCell ref="B28:G28"/>
    <mergeCell ref="O28:P28"/>
    <mergeCell ref="B29:C29"/>
    <mergeCell ref="K29:P29"/>
    <mergeCell ref="B30:D30"/>
    <mergeCell ref="K30:P30"/>
    <mergeCell ref="Z30:AD30"/>
    <mergeCell ref="K31:P31"/>
    <mergeCell ref="Z33:AD33"/>
    <mergeCell ref="C41:D41"/>
    <mergeCell ref="F41:H41"/>
    <mergeCell ref="I41:K41"/>
    <mergeCell ref="L41:Q41"/>
    <mergeCell ref="T41:AD43"/>
    <mergeCell ref="C42:D42"/>
    <mergeCell ref="F42:H42"/>
    <mergeCell ref="I42:K42"/>
    <mergeCell ref="F45:H46"/>
    <mergeCell ref="I45:K46"/>
    <mergeCell ref="L45:Q46"/>
    <mergeCell ref="AB38:AD38"/>
    <mergeCell ref="AB39:AD39"/>
    <mergeCell ref="L42:Q42"/>
    <mergeCell ref="I43:K43"/>
    <mergeCell ref="L43:Q43"/>
    <mergeCell ref="I44:K44"/>
    <mergeCell ref="L44:Q44"/>
    <mergeCell ref="U45:V45"/>
    <mergeCell ref="X45:AD45"/>
    <mergeCell ref="U46:V46"/>
    <mergeCell ref="U47:AD47"/>
    <mergeCell ref="U53:AD55"/>
  </mergeCells>
  <phoneticPr fontId="7"/>
  <dataValidations count="24">
    <dataValidation allowBlank="1" showInputMessage="1" showErrorMessage="1" prompt="どちらかにチェック" sqref="D33 K33" xr:uid="{3C1560E7-5962-492E-8688-BBB72518D908}"/>
    <dataValidation type="whole" imeMode="off" allowBlank="1" showInputMessage="1" showErrorMessage="1" prompt="_x000a_" sqref="AA7" xr:uid="{2B6A30C9-28BD-45E9-8766-440EE2A792D8}">
      <formula1>1</formula1>
      <formula2>31</formula2>
    </dataValidation>
    <dataValidation allowBlank="1" showInputMessage="1" showErrorMessage="1" prompt="D）拠出可能上限額を基に、各PIにおいてPI人件費拠出額を設定し、入力" sqref="Z33:AD33" xr:uid="{36A0F000-4FE7-4DE2-823D-B97FB92F43F4}"/>
    <dataValidation type="whole" imeMode="off" allowBlank="1" showInputMessage="1" showErrorMessage="1" prompt="該当事業の、当該年度の、直接経費を入力_x000a_直接経費700万以上の課題が対象です。" sqref="W29" xr:uid="{5C84F3AF-F5A3-48F0-BBF8-310BDDA1B3DE}">
      <formula1>7000000</formula1>
      <formula2>1E+21</formula2>
    </dataValidation>
    <dataValidation type="list" allowBlank="1" showInputMessage="1" showErrorMessage="1" prompt="選択してください" sqref="W4" xr:uid="{82979AF1-818E-4BE9-A483-DA6991151C37}">
      <formula1>$AS$3:$AS$4</formula1>
    </dataValidation>
    <dataValidation type="list" allowBlank="1" showInputMessage="1" showErrorMessage="1" prompt="つくば地区勤務→「特別区以外（15.5％）」を選択_x000a_東京地区勤務→「特別区(19.7%)」を選択_x000a_基本年俸制の方→「対象外（基本年俸制）」を選択_x000a_" sqref="W15" xr:uid="{E2CBDB4E-9833-4CA7-B0B0-C37DE63B7409}">
      <formula1>$AS$8:$AS$10</formula1>
    </dataValidation>
    <dataValidation type="list" allowBlank="1" showInputMessage="1" showErrorMessage="1" prompt="選択してください_x000a_固定勤務時間制は下記A）給与額の算定に検討が必要なため必ず外部資金課に事前連絡してください。" sqref="W5" xr:uid="{294C1333-63D5-46BA-AA28-08D8F7AD1702}">
      <formula1>$AS$5:$AS$6</formula1>
    </dataValidation>
    <dataValidation type="list" allowBlank="1" showInputMessage="1" showErrorMessage="1" prompt="リストから選択" sqref="K7:P7" xr:uid="{3882237D-AAB1-4DBD-B3EB-BB236C710D95}">
      <formula1>$AY$4:$AY$16</formula1>
    </dataValidation>
    <dataValidation type="list" errorStyle="information" allowBlank="1" showInputMessage="1" showErrorMessage="1" error="リストにない職名を入力しようとしています" prompt="リストから選択　該当ない場合は手入力_x000a_" sqref="K8:P8" xr:uid="{945A3478-EB3B-4E70-B04E-E42B599AB1D4}">
      <formula1>$BB$3:$BB$7</formula1>
    </dataValidation>
    <dataValidation type="whole" imeMode="off" allowBlank="1" showInputMessage="1" showErrorMessage="1" prompt="西暦4桁（例2025）で入力" sqref="K23:K24 W3 D26 K26 K4 K39 D23:D24 W6:W7" xr:uid="{F80A8997-4E09-43EA-A5A7-5DCC5E397D79}">
      <formula1>2000</formula1>
      <formula2>2050</formula2>
    </dataValidation>
    <dataValidation type="whole" imeMode="off" allowBlank="1" showInputMessage="1" showErrorMessage="1" sqref="M23:M24 M39 M4 F26 M26 F23:F24 Y6:Y7" xr:uid="{59BEF074-DC68-4FEE-B294-1343E57222D6}">
      <formula1>1</formula1>
      <formula2>12</formula2>
    </dataValidation>
    <dataValidation type="whole" imeMode="off" allowBlank="1" showInputMessage="1" showErrorMessage="1" sqref="O23:O24 O39 O4 H23:H24" xr:uid="{E8001AF6-8B86-4EB2-921A-166B13AE926F}">
      <formula1>1</formula1>
      <formula2>31</formula2>
    </dataValidation>
    <dataValidation type="whole" imeMode="off" allowBlank="1" showInputMessage="1" showErrorMessage="1" prompt="右欄注意事項を参照し、入力" sqref="W14" xr:uid="{C38DC7F4-8296-4639-BC64-8EAAD5A144ED}">
      <formula1>0</formula1>
      <formula2>10000000</formula2>
    </dataValidation>
    <dataValidation type="whole" imeMode="off" allowBlank="1" showInputMessage="1" showErrorMessage="1" prompt="配分機関が事業によってPI人件費に上限を定めている場合には、その金額を入力_x000a_上限なしの場合は空欄のままで構いません" sqref="W32" xr:uid="{25B8E04C-5B5C-4B9C-8B07-C3794DC3389E}">
      <formula1>0</formula1>
      <formula2>1E+21</formula2>
    </dataValidation>
    <dataValidation allowBlank="1" showInputMessage="1" showErrorMessage="1" prompt="手入力" sqref="K9:P9" xr:uid="{945D999D-31F0-458C-A415-3FBC2E4DDD31}"/>
    <dataValidation type="list" errorStyle="information" allowBlank="1" showInputMessage="1" showErrorMessage="1" error="リストにない場合は手入力" prompt="リストより選択　ない場合は手入力" sqref="D18:Q18" xr:uid="{0BFE940B-57AE-463D-AA17-07FF4F89B435}">
      <formula1>$BD$11:$BD$14</formula1>
    </dataValidation>
    <dataValidation allowBlank="1" showInputMessage="1" showErrorMessage="1" prompt="入力" sqref="D19:Q22" xr:uid="{EB04D002-9980-48C3-8E06-09924A520CF9}"/>
    <dataValidation imeMode="off" allowBlank="1" showInputMessage="1" showErrorMessage="1" prompt="入力" sqref="I42:K46" xr:uid="{982E8DC1-E224-46DA-8AA1-74B4F2C81697}"/>
    <dataValidation imeMode="on" allowBlank="1" showInputMessage="1" showErrorMessage="1" prompt="入力" sqref="C42:D42 L42:Q46" xr:uid="{15A0D4B8-6A1A-4AA0-8352-99948F5BC280}"/>
    <dataValidation allowBlank="1" showInputMessage="1" showErrorMessage="1" prompt="例：エフォート30％→30と入力_x000a_" sqref="W23" xr:uid="{8EAFA2C2-0B1A-4CB1-9DE9-209CF72CBC59}"/>
    <dataValidation imeMode="off" allowBlank="1" showInputMessage="1" showErrorMessage="1" sqref="O28:P28" xr:uid="{F47FE02E-ACF9-49E9-91DE-F0B3433F2672}"/>
    <dataValidation allowBlank="1" showInputMessage="1" showErrorMessage="1" prompt="通常は空欄_x000a_ハイブリッドサラリー該当者のみ入力（例50％→50と入力）" sqref="W22" xr:uid="{7516038A-B9E3-4BF4-A31D-0DF4A2A4ED15}"/>
    <dataValidation type="list" allowBlank="1" showInputMessage="1" showErrorMessage="1" sqref="U56" xr:uid="{B2A58835-1D90-4310-A9AE-67F4F93C785A}">
      <formula1>$AP$58:$AP$59</formula1>
    </dataValidation>
    <dataValidation allowBlank="1" showInputMessage="1" showErrorMessage="1" prompt="分担者のときのみチェックしてください" sqref="D35 K35" xr:uid="{081ED5E4-F87A-49B7-84C0-775A1B72D7DC}"/>
  </dataValidations>
  <hyperlinks>
    <hyperlink ref="U47" r:id="rId1" xr:uid="{335F3E10-5391-4DBF-9170-3D8A723BCB14}"/>
    <hyperlink ref="U47:AD47" r:id="rId2" display="*****.******.ft@un.tsukuba.ac.jp" xr:uid="{22C3C24F-16B2-46E5-88A4-5411504C859D}"/>
  </hyperlinks>
  <pageMargins left="0.70866141732283472" right="0.51181102362204722" top="0.55118110236220474" bottom="0.55118110236220474" header="0.31496062992125984" footer="0.31496062992125984"/>
  <pageSetup paperSize="9" fitToWidth="2" fitToHeight="0" orientation="portrait" r:id="rId3"/>
  <rowBreaks count="1" manualBreakCount="1">
    <brk id="47" max="16383" man="1"/>
  </rowBreaks>
  <drawing r:id="rId4"/>
  <legacyDrawing r:id="rId5"/>
  <mc:AlternateContent xmlns:mc="http://schemas.openxmlformats.org/markup-compatibility/2006">
    <mc:Choice Requires="x14">
      <controls>
        <mc:AlternateContent xmlns:mc="http://schemas.openxmlformats.org/markup-compatibility/2006">
          <mc:Choice Requires="x14">
            <control shapeId="87041" r:id="rId6" name="Check Box 1">
              <controlPr defaultSize="0" autoFill="0" autoLine="0" autoPict="0">
                <anchor moveWithCells="1">
                  <from>
                    <xdr:col>0</xdr:col>
                    <xdr:colOff>0</xdr:colOff>
                    <xdr:row>74</xdr:row>
                    <xdr:rowOff>137160</xdr:rowOff>
                  </from>
                  <to>
                    <xdr:col>1</xdr:col>
                    <xdr:colOff>922020</xdr:colOff>
                    <xdr:row>76</xdr:row>
                    <xdr:rowOff>76200</xdr:rowOff>
                  </to>
                </anchor>
              </controlPr>
            </control>
          </mc:Choice>
        </mc:AlternateContent>
        <mc:AlternateContent xmlns:mc="http://schemas.openxmlformats.org/markup-compatibility/2006">
          <mc:Choice Requires="x14">
            <control shapeId="87042" r:id="rId7" name="Check Box 2">
              <controlPr defaultSize="0" autoFill="0" autoLine="0" autoPict="0">
                <anchor moveWithCells="1">
                  <from>
                    <xdr:col>0</xdr:col>
                    <xdr:colOff>0</xdr:colOff>
                    <xdr:row>78</xdr:row>
                    <xdr:rowOff>137160</xdr:rowOff>
                  </from>
                  <to>
                    <xdr:col>1</xdr:col>
                    <xdr:colOff>922020</xdr:colOff>
                    <xdr:row>80</xdr:row>
                    <xdr:rowOff>76200</xdr:rowOff>
                  </to>
                </anchor>
              </controlPr>
            </control>
          </mc:Choice>
        </mc:AlternateContent>
        <mc:AlternateContent xmlns:mc="http://schemas.openxmlformats.org/markup-compatibility/2006">
          <mc:Choice Requires="x14">
            <control shapeId="87043" r:id="rId8" name="Check Box 3">
              <controlPr defaultSize="0" autoFill="0" autoLine="0" autoPict="0">
                <anchor moveWithCells="1">
                  <from>
                    <xdr:col>0</xdr:col>
                    <xdr:colOff>0</xdr:colOff>
                    <xdr:row>71</xdr:row>
                    <xdr:rowOff>137160</xdr:rowOff>
                  </from>
                  <to>
                    <xdr:col>1</xdr:col>
                    <xdr:colOff>922020</xdr:colOff>
                    <xdr:row>73</xdr:row>
                    <xdr:rowOff>76200</xdr:rowOff>
                  </to>
                </anchor>
              </controlPr>
            </control>
          </mc:Choice>
        </mc:AlternateContent>
        <mc:AlternateContent xmlns:mc="http://schemas.openxmlformats.org/markup-compatibility/2006">
          <mc:Choice Requires="x14">
            <control shapeId="87044" r:id="rId9" name="Check Box 4">
              <controlPr defaultSize="0" autoFill="0" autoLine="0" autoPict="0">
                <anchor moveWithCells="1">
                  <from>
                    <xdr:col>0</xdr:col>
                    <xdr:colOff>0</xdr:colOff>
                    <xdr:row>68</xdr:row>
                    <xdr:rowOff>137160</xdr:rowOff>
                  </from>
                  <to>
                    <xdr:col>1</xdr:col>
                    <xdr:colOff>922020</xdr:colOff>
                    <xdr:row>70</xdr:row>
                    <xdr:rowOff>76200</xdr:rowOff>
                  </to>
                </anchor>
              </controlPr>
            </control>
          </mc:Choice>
        </mc:AlternateContent>
        <mc:AlternateContent xmlns:mc="http://schemas.openxmlformats.org/markup-compatibility/2006">
          <mc:Choice Requires="x14">
            <control shapeId="87045" r:id="rId10" name="Check Box 5">
              <controlPr defaultSize="0" autoFill="0" autoLine="0" autoPict="0">
                <anchor moveWithCells="1">
                  <from>
                    <xdr:col>0</xdr:col>
                    <xdr:colOff>0</xdr:colOff>
                    <xdr:row>62</xdr:row>
                    <xdr:rowOff>137160</xdr:rowOff>
                  </from>
                  <to>
                    <xdr:col>1</xdr:col>
                    <xdr:colOff>922020</xdr:colOff>
                    <xdr:row>64</xdr:row>
                    <xdr:rowOff>76200</xdr:rowOff>
                  </to>
                </anchor>
              </controlPr>
            </control>
          </mc:Choice>
        </mc:AlternateContent>
        <mc:AlternateContent xmlns:mc="http://schemas.openxmlformats.org/markup-compatibility/2006">
          <mc:Choice Requires="x14">
            <control shapeId="87046" r:id="rId11" name="Check Box 6">
              <controlPr defaultSize="0" autoFill="0" autoLine="0" autoPict="0">
                <anchor moveWithCells="1">
                  <from>
                    <xdr:col>0</xdr:col>
                    <xdr:colOff>0</xdr:colOff>
                    <xdr:row>59</xdr:row>
                    <xdr:rowOff>137160</xdr:rowOff>
                  </from>
                  <to>
                    <xdr:col>1</xdr:col>
                    <xdr:colOff>922020</xdr:colOff>
                    <xdr:row>61</xdr:row>
                    <xdr:rowOff>76200</xdr:rowOff>
                  </to>
                </anchor>
              </controlPr>
            </control>
          </mc:Choice>
        </mc:AlternateContent>
        <mc:AlternateContent xmlns:mc="http://schemas.openxmlformats.org/markup-compatibility/2006">
          <mc:Choice Requires="x14">
            <control shapeId="87047" r:id="rId12" name="Check Box 7">
              <controlPr defaultSize="0" autoFill="0" autoLine="0" autoPict="0">
                <anchor moveWithCells="1">
                  <from>
                    <xdr:col>0</xdr:col>
                    <xdr:colOff>0</xdr:colOff>
                    <xdr:row>57</xdr:row>
                    <xdr:rowOff>137160</xdr:rowOff>
                  </from>
                  <to>
                    <xdr:col>1</xdr:col>
                    <xdr:colOff>922020</xdr:colOff>
                    <xdr:row>59</xdr:row>
                    <xdr:rowOff>76200</xdr:rowOff>
                  </to>
                </anchor>
              </controlPr>
            </control>
          </mc:Choice>
        </mc:AlternateContent>
        <mc:AlternateContent xmlns:mc="http://schemas.openxmlformats.org/markup-compatibility/2006">
          <mc:Choice Requires="x14">
            <control shapeId="87048" r:id="rId13" name="Check Box 8">
              <controlPr locked="0" defaultSize="0" autoFill="0" autoLine="0" autoPict="0">
                <anchor moveWithCells="1">
                  <from>
                    <xdr:col>0</xdr:col>
                    <xdr:colOff>0</xdr:colOff>
                    <xdr:row>54</xdr:row>
                    <xdr:rowOff>137160</xdr:rowOff>
                  </from>
                  <to>
                    <xdr:col>1</xdr:col>
                    <xdr:colOff>922020</xdr:colOff>
                    <xdr:row>56</xdr:row>
                    <xdr:rowOff>76200</xdr:rowOff>
                  </to>
                </anchor>
              </controlPr>
            </control>
          </mc:Choice>
        </mc:AlternateContent>
        <mc:AlternateContent xmlns:mc="http://schemas.openxmlformats.org/markup-compatibility/2006">
          <mc:Choice Requires="x14">
            <control shapeId="87049" r:id="rId14" name="Check Box 9">
              <controlPr locked="0" defaultSize="0" autoFill="0" autoLine="0" autoPict="0">
                <anchor moveWithCells="1">
                  <from>
                    <xdr:col>0</xdr:col>
                    <xdr:colOff>0</xdr:colOff>
                    <xdr:row>52</xdr:row>
                    <xdr:rowOff>137160</xdr:rowOff>
                  </from>
                  <to>
                    <xdr:col>1</xdr:col>
                    <xdr:colOff>922020</xdr:colOff>
                    <xdr:row>54</xdr:row>
                    <xdr:rowOff>76200</xdr:rowOff>
                  </to>
                </anchor>
              </controlPr>
            </control>
          </mc:Choice>
        </mc:AlternateContent>
        <mc:AlternateContent xmlns:mc="http://schemas.openxmlformats.org/markup-compatibility/2006">
          <mc:Choice Requires="x14">
            <control shapeId="87050" r:id="rId15" name="Option Button 10">
              <controlPr locked="0" defaultSize="0" autoFill="0" autoLine="0" autoPict="0">
                <anchor moveWithCells="1">
                  <from>
                    <xdr:col>3</xdr:col>
                    <xdr:colOff>91440</xdr:colOff>
                    <xdr:row>32</xdr:row>
                    <xdr:rowOff>15240</xdr:rowOff>
                  </from>
                  <to>
                    <xdr:col>4</xdr:col>
                    <xdr:colOff>0</xdr:colOff>
                    <xdr:row>33</xdr:row>
                    <xdr:rowOff>7620</xdr:rowOff>
                  </to>
                </anchor>
              </controlPr>
            </control>
          </mc:Choice>
        </mc:AlternateContent>
        <mc:AlternateContent xmlns:mc="http://schemas.openxmlformats.org/markup-compatibility/2006">
          <mc:Choice Requires="x14">
            <control shapeId="87051" r:id="rId16" name="Option Button 11">
              <controlPr locked="0" defaultSize="0" autoFill="0" autoLine="0" autoPict="0">
                <anchor moveWithCells="1">
                  <from>
                    <xdr:col>10</xdr:col>
                    <xdr:colOff>114300</xdr:colOff>
                    <xdr:row>32</xdr:row>
                    <xdr:rowOff>15240</xdr:rowOff>
                  </from>
                  <to>
                    <xdr:col>11</xdr:col>
                    <xdr:colOff>0</xdr:colOff>
                    <xdr:row>33</xdr:row>
                    <xdr:rowOff>7620</xdr:rowOff>
                  </to>
                </anchor>
              </controlPr>
            </control>
          </mc:Choice>
        </mc:AlternateContent>
        <mc:AlternateContent xmlns:mc="http://schemas.openxmlformats.org/markup-compatibility/2006">
          <mc:Choice Requires="x14">
            <control shapeId="87052" r:id="rId17" name="Group Box 12">
              <controlPr defaultSize="0" autoFill="0" autoPict="0">
                <anchor moveWithCells="1">
                  <from>
                    <xdr:col>2</xdr:col>
                    <xdr:colOff>830580</xdr:colOff>
                    <xdr:row>31</xdr:row>
                    <xdr:rowOff>167640</xdr:rowOff>
                  </from>
                  <to>
                    <xdr:col>14</xdr:col>
                    <xdr:colOff>60960</xdr:colOff>
                    <xdr:row>33</xdr:row>
                    <xdr:rowOff>91440</xdr:rowOff>
                  </to>
                </anchor>
              </controlPr>
            </control>
          </mc:Choice>
        </mc:AlternateContent>
        <mc:AlternateContent xmlns:mc="http://schemas.openxmlformats.org/markup-compatibility/2006">
          <mc:Choice Requires="x14">
            <control shapeId="87053" r:id="rId18" name="Group Box 13">
              <controlPr defaultSize="0" autoFill="0" autoPict="0">
                <anchor moveWithCells="1">
                  <from>
                    <xdr:col>3</xdr:col>
                    <xdr:colOff>0</xdr:colOff>
                    <xdr:row>34</xdr:row>
                    <xdr:rowOff>0</xdr:rowOff>
                  </from>
                  <to>
                    <xdr:col>16</xdr:col>
                    <xdr:colOff>312420</xdr:colOff>
                    <xdr:row>35</xdr:row>
                    <xdr:rowOff>106680</xdr:rowOff>
                  </to>
                </anchor>
              </controlPr>
            </control>
          </mc:Choice>
        </mc:AlternateContent>
        <mc:AlternateContent xmlns:mc="http://schemas.openxmlformats.org/markup-compatibility/2006">
          <mc:Choice Requires="x14">
            <control shapeId="87054" r:id="rId19" name="Option Button 14">
              <controlPr defaultSize="0" autoFill="0" autoLine="0" autoPict="0">
                <anchor moveWithCells="1">
                  <from>
                    <xdr:col>3</xdr:col>
                    <xdr:colOff>129540</xdr:colOff>
                    <xdr:row>33</xdr:row>
                    <xdr:rowOff>175260</xdr:rowOff>
                  </from>
                  <to>
                    <xdr:col>3</xdr:col>
                    <xdr:colOff>396240</xdr:colOff>
                    <xdr:row>35</xdr:row>
                    <xdr:rowOff>45720</xdr:rowOff>
                  </to>
                </anchor>
              </controlPr>
            </control>
          </mc:Choice>
        </mc:AlternateContent>
        <mc:AlternateContent xmlns:mc="http://schemas.openxmlformats.org/markup-compatibility/2006">
          <mc:Choice Requires="x14">
            <control shapeId="87055" r:id="rId20" name="Option Button 15">
              <controlPr defaultSize="0" autoFill="0" autoLine="0" autoPict="0">
                <anchor moveWithCells="1">
                  <from>
                    <xdr:col>10</xdr:col>
                    <xdr:colOff>129540</xdr:colOff>
                    <xdr:row>33</xdr:row>
                    <xdr:rowOff>175260</xdr:rowOff>
                  </from>
                  <to>
                    <xdr:col>10</xdr:col>
                    <xdr:colOff>396240</xdr:colOff>
                    <xdr:row>35</xdr:row>
                    <xdr:rowOff>45720</xdr:rowOff>
                  </to>
                </anchor>
              </controlPr>
            </control>
          </mc:Choice>
        </mc:AlternateContent>
        <mc:AlternateContent xmlns:mc="http://schemas.openxmlformats.org/markup-compatibility/2006">
          <mc:Choice Requires="x14">
            <control shapeId="87056" r:id="rId21" name="Option Button 16">
              <controlPr locked="0" defaultSize="0" autoFill="0" autoLine="0" autoPict="0">
                <anchor moveWithCells="1">
                  <from>
                    <xdr:col>3</xdr:col>
                    <xdr:colOff>129540</xdr:colOff>
                    <xdr:row>34</xdr:row>
                    <xdr:rowOff>175260</xdr:rowOff>
                  </from>
                  <to>
                    <xdr:col>3</xdr:col>
                    <xdr:colOff>396240</xdr:colOff>
                    <xdr:row>36</xdr:row>
                    <xdr:rowOff>45720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424427-6A15-4614-945E-BEAA89AE3640}">
  <sheetPr>
    <pageSetUpPr fitToPage="1"/>
  </sheetPr>
  <dimension ref="A1:Q90"/>
  <sheetViews>
    <sheetView tabSelected="1" zoomScaleNormal="100" workbookViewId="0">
      <selection activeCell="T29" sqref="T29"/>
    </sheetView>
  </sheetViews>
  <sheetFormatPr defaultColWidth="8.796875" defaultRowHeight="15" customHeight="1"/>
  <cols>
    <col min="1" max="1" width="3.3984375" style="1" customWidth="1"/>
    <col min="2" max="2" width="13" style="1" customWidth="1"/>
    <col min="3" max="3" width="12.296875" style="1" customWidth="1"/>
    <col min="4" max="4" width="5.69921875" style="1" customWidth="1"/>
    <col min="5" max="5" width="2.69921875" style="1" customWidth="1"/>
    <col min="6" max="7" width="4.19921875" style="1" customWidth="1"/>
    <col min="8" max="9" width="2.69921875" style="1" customWidth="1"/>
    <col min="10" max="10" width="4.59765625" style="1" customWidth="1"/>
    <col min="11" max="11" width="5.69921875" style="1" customWidth="1"/>
    <col min="12" max="16" width="2.69921875" style="1" customWidth="1"/>
    <col min="17" max="17" width="4.59765625" style="1" customWidth="1"/>
    <col min="18" max="16384" width="8.796875" style="1"/>
  </cols>
  <sheetData>
    <row r="1" spans="1:17" ht="15.45" customHeight="1">
      <c r="A1" s="1" t="s">
        <v>0</v>
      </c>
      <c r="K1" s="336">
        <f>様式1・算定シート!K1</f>
        <v>45722</v>
      </c>
      <c r="L1" s="336"/>
      <c r="M1" s="336"/>
      <c r="N1" s="336"/>
      <c r="O1" s="336"/>
      <c r="P1" s="336"/>
      <c r="Q1" s="336"/>
    </row>
    <row r="2" spans="1:17" ht="15.45" customHeight="1">
      <c r="A2" s="1" t="s">
        <v>175</v>
      </c>
      <c r="L2" s="2" t="s">
        <v>160</v>
      </c>
      <c r="M2" s="3"/>
      <c r="N2" s="3"/>
      <c r="O2" s="3"/>
      <c r="P2" s="3"/>
      <c r="Q2" s="3"/>
    </row>
    <row r="3" spans="1:17" ht="15.45" customHeight="1">
      <c r="A3" s="1" t="s">
        <v>176</v>
      </c>
    </row>
    <row r="4" spans="1:17" ht="15.45" customHeight="1">
      <c r="K4" s="115"/>
      <c r="L4" s="1" t="s">
        <v>7</v>
      </c>
      <c r="M4" s="115"/>
      <c r="N4" s="1" t="s">
        <v>8</v>
      </c>
      <c r="O4" s="115"/>
      <c r="P4" s="1" t="s">
        <v>9</v>
      </c>
    </row>
    <row r="5" spans="1:17" ht="15.45" customHeight="1">
      <c r="B5" s="1" t="s">
        <v>20</v>
      </c>
      <c r="G5" s="10"/>
      <c r="H5" s="11"/>
    </row>
    <row r="6" spans="1:17" ht="15.45" customHeight="1">
      <c r="B6" s="10" t="s">
        <v>14</v>
      </c>
      <c r="G6" s="10"/>
      <c r="H6" s="11"/>
    </row>
    <row r="7" spans="1:17" ht="15.45" customHeight="1">
      <c r="B7" s="250" t="str">
        <f>様式1・算定シート!B7</f>
        <v>長</v>
      </c>
      <c r="C7" s="250"/>
      <c r="D7" s="1" t="s">
        <v>28</v>
      </c>
      <c r="G7" s="10"/>
      <c r="H7" s="11"/>
    </row>
    <row r="8" spans="1:17" ht="15.45" customHeight="1">
      <c r="B8" s="10" t="s">
        <v>177</v>
      </c>
      <c r="G8" s="10"/>
      <c r="H8" s="11"/>
    </row>
    <row r="9" spans="1:17" ht="15.45" customHeight="1">
      <c r="B9" s="344"/>
      <c r="C9" s="344"/>
      <c r="D9" s="1" t="s">
        <v>28</v>
      </c>
      <c r="G9" s="10" t="s">
        <v>178</v>
      </c>
      <c r="H9" s="11"/>
    </row>
    <row r="10" spans="1:17" ht="15.45" customHeight="1">
      <c r="H10" s="1" t="s">
        <v>29</v>
      </c>
      <c r="K10" s="345">
        <f>様式1・算定シート!K7</f>
        <v>0</v>
      </c>
      <c r="L10" s="345"/>
      <c r="M10" s="345"/>
      <c r="N10" s="345"/>
      <c r="O10" s="345"/>
      <c r="P10" s="345"/>
    </row>
    <row r="11" spans="1:17" ht="15.45" customHeight="1">
      <c r="H11" s="1" t="s">
        <v>32</v>
      </c>
      <c r="K11" s="345">
        <f>様式1・算定シート!K8</f>
        <v>0</v>
      </c>
      <c r="L11" s="345"/>
      <c r="M11" s="345"/>
      <c r="N11" s="345"/>
      <c r="O11" s="345"/>
      <c r="P11" s="345"/>
    </row>
    <row r="12" spans="1:17" ht="15.45" customHeight="1">
      <c r="H12" s="1" t="s">
        <v>36</v>
      </c>
      <c r="K12" s="345">
        <f>様式1・算定シート!K9</f>
        <v>0</v>
      </c>
      <c r="L12" s="345"/>
      <c r="M12" s="345"/>
      <c r="N12" s="345"/>
      <c r="O12" s="345"/>
      <c r="P12" s="345"/>
    </row>
    <row r="13" spans="1:17" ht="15.45" customHeight="1"/>
    <row r="14" spans="1:17" ht="15.45" customHeight="1">
      <c r="B14" s="85" t="s">
        <v>191</v>
      </c>
      <c r="C14" s="23"/>
    </row>
    <row r="15" spans="1:17" ht="15.45" customHeight="1">
      <c r="B15" s="82" t="s">
        <v>190</v>
      </c>
      <c r="C15" s="27"/>
      <c r="G15" s="4" t="str">
        <f>"("&amp;様式1・算定シート!C11&amp;")"</f>
        <v>(令和7年度)</v>
      </c>
      <c r="H15" s="4"/>
      <c r="I15" s="4"/>
      <c r="J15" s="4"/>
      <c r="K15" s="47"/>
    </row>
    <row r="16" spans="1:17" ht="15.45" customHeight="1"/>
    <row r="17" spans="1:17" ht="15.45" customHeight="1">
      <c r="A17" s="1" t="s">
        <v>173</v>
      </c>
    </row>
    <row r="18" spans="1:17" ht="15.45" customHeight="1"/>
    <row r="19" spans="1:17" ht="15.45" customHeight="1">
      <c r="A19" s="1" t="s">
        <v>174</v>
      </c>
    </row>
    <row r="20" spans="1:17" ht="15.45" customHeight="1">
      <c r="B20" s="238" t="s">
        <v>79</v>
      </c>
      <c r="C20" s="239"/>
      <c r="D20" s="341">
        <f>様式1・算定シート!D18</f>
        <v>0</v>
      </c>
      <c r="E20" s="342"/>
      <c r="F20" s="342"/>
      <c r="G20" s="342"/>
      <c r="H20" s="342"/>
      <c r="I20" s="342"/>
      <c r="J20" s="342"/>
      <c r="K20" s="342"/>
      <c r="L20" s="342"/>
      <c r="M20" s="342"/>
      <c r="N20" s="342"/>
      <c r="O20" s="342"/>
      <c r="P20" s="342"/>
      <c r="Q20" s="343"/>
    </row>
    <row r="21" spans="1:17" ht="15.45" customHeight="1">
      <c r="B21" s="238" t="s">
        <v>82</v>
      </c>
      <c r="C21" s="239"/>
      <c r="D21" s="341">
        <f>様式1・算定シート!D19</f>
        <v>0</v>
      </c>
      <c r="E21" s="342"/>
      <c r="F21" s="342"/>
      <c r="G21" s="342"/>
      <c r="H21" s="342"/>
      <c r="I21" s="342"/>
      <c r="J21" s="342"/>
      <c r="K21" s="342"/>
      <c r="L21" s="342"/>
      <c r="M21" s="342"/>
      <c r="N21" s="342"/>
      <c r="O21" s="342"/>
      <c r="P21" s="342"/>
      <c r="Q21" s="343"/>
    </row>
    <row r="22" spans="1:17" ht="15.45" customHeight="1">
      <c r="B22" s="243" t="s">
        <v>83</v>
      </c>
      <c r="C22" s="244"/>
      <c r="D22" s="346">
        <f>様式1・算定シート!D20</f>
        <v>0</v>
      </c>
      <c r="E22" s="347"/>
      <c r="F22" s="347"/>
      <c r="G22" s="347"/>
      <c r="H22" s="347"/>
      <c r="I22" s="347"/>
      <c r="J22" s="347"/>
      <c r="K22" s="347"/>
      <c r="L22" s="347"/>
      <c r="M22" s="347"/>
      <c r="N22" s="347"/>
      <c r="O22" s="347"/>
      <c r="P22" s="347"/>
      <c r="Q22" s="348"/>
    </row>
    <row r="23" spans="1:17" ht="15.45" customHeight="1">
      <c r="B23" s="245"/>
      <c r="C23" s="246"/>
      <c r="D23" s="349"/>
      <c r="E23" s="350"/>
      <c r="F23" s="350"/>
      <c r="G23" s="350"/>
      <c r="H23" s="350"/>
      <c r="I23" s="350"/>
      <c r="J23" s="350"/>
      <c r="K23" s="350"/>
      <c r="L23" s="350"/>
      <c r="M23" s="350"/>
      <c r="N23" s="350"/>
      <c r="O23" s="350"/>
      <c r="P23" s="350"/>
      <c r="Q23" s="351"/>
    </row>
    <row r="24" spans="1:17" ht="15.45" customHeight="1">
      <c r="B24" s="247"/>
      <c r="C24" s="248"/>
      <c r="D24" s="352"/>
      <c r="E24" s="353"/>
      <c r="F24" s="353"/>
      <c r="G24" s="353"/>
      <c r="H24" s="353"/>
      <c r="I24" s="353"/>
      <c r="J24" s="353"/>
      <c r="K24" s="353"/>
      <c r="L24" s="353"/>
      <c r="M24" s="353"/>
      <c r="N24" s="353"/>
      <c r="O24" s="353"/>
      <c r="P24" s="353"/>
      <c r="Q24" s="354"/>
    </row>
    <row r="25" spans="1:17" ht="15.45" customHeight="1"/>
    <row r="26" spans="1:17" ht="15.45" customHeight="1">
      <c r="A26" s="1" t="s">
        <v>282</v>
      </c>
    </row>
    <row r="27" spans="1:17" ht="15.45" customHeight="1">
      <c r="A27" s="47"/>
      <c r="B27" s="83" t="str">
        <f>IF(様式1・算定シート!AR26=1,"☑","□")</f>
        <v>☑</v>
      </c>
      <c r="C27" s="29" t="s">
        <v>112</v>
      </c>
      <c r="D27" s="45"/>
      <c r="E27" s="45"/>
      <c r="F27" s="83" t="str">
        <f>IF(様式1・算定シート!AR26=2,"☑","□")</f>
        <v>□</v>
      </c>
      <c r="G27" s="29" t="s">
        <v>113</v>
      </c>
      <c r="H27" s="45"/>
      <c r="I27" s="45"/>
      <c r="J27" s="45"/>
      <c r="K27" s="45"/>
      <c r="L27" s="45"/>
      <c r="N27" s="47"/>
    </row>
    <row r="28" spans="1:17" ht="15.45" customHeight="1">
      <c r="A28" s="1" t="s">
        <v>179</v>
      </c>
      <c r="D28" s="338">
        <f>IF(様式1・算定シート!AR26=1,様式1・算定シート!K30,"")</f>
        <v>0</v>
      </c>
      <c r="E28" s="338"/>
      <c r="F28" s="338"/>
      <c r="G28" s="338"/>
      <c r="H28" s="1" t="s">
        <v>60</v>
      </c>
    </row>
    <row r="29" spans="1:17" ht="15.45" customHeight="1">
      <c r="A29" s="1" t="s">
        <v>180</v>
      </c>
    </row>
    <row r="30" spans="1:17" ht="15.45" customHeight="1">
      <c r="D30" s="337"/>
      <c r="E30" s="337"/>
      <c r="F30" s="337"/>
      <c r="G30" s="337"/>
      <c r="H30" s="1" t="s">
        <v>60</v>
      </c>
    </row>
    <row r="31" spans="1:17" ht="15.45" customHeight="1">
      <c r="A31" s="1" t="s">
        <v>181</v>
      </c>
    </row>
    <row r="32" spans="1:17" ht="15.45" customHeight="1">
      <c r="B32" s="339" t="s">
        <v>185</v>
      </c>
      <c r="C32" s="339"/>
      <c r="D32" s="339"/>
      <c r="E32" s="339"/>
      <c r="F32" s="339"/>
      <c r="G32" s="339"/>
      <c r="H32" s="339"/>
      <c r="I32" s="339"/>
      <c r="J32" s="339"/>
      <c r="K32" s="339"/>
      <c r="L32" s="339"/>
      <c r="M32" s="339"/>
      <c r="N32" s="339"/>
      <c r="O32" s="339"/>
      <c r="P32" s="339"/>
    </row>
    <row r="33" spans="1:17" ht="15.45" customHeight="1">
      <c r="B33" s="339"/>
      <c r="C33" s="339"/>
      <c r="D33" s="339"/>
      <c r="E33" s="339"/>
      <c r="F33" s="339"/>
      <c r="G33" s="339"/>
      <c r="H33" s="339"/>
      <c r="I33" s="339"/>
      <c r="J33" s="339"/>
      <c r="K33" s="339"/>
      <c r="L33" s="339"/>
      <c r="M33" s="339"/>
      <c r="N33" s="339"/>
      <c r="O33" s="339"/>
      <c r="P33" s="339"/>
    </row>
    <row r="34" spans="1:17" ht="15.45" customHeight="1">
      <c r="B34" s="339"/>
      <c r="C34" s="339"/>
      <c r="D34" s="339"/>
      <c r="E34" s="339"/>
      <c r="F34" s="339"/>
      <c r="G34" s="339"/>
      <c r="H34" s="339"/>
      <c r="I34" s="339"/>
      <c r="J34" s="339"/>
      <c r="K34" s="339"/>
      <c r="L34" s="339"/>
      <c r="M34" s="339"/>
      <c r="N34" s="339"/>
      <c r="O34" s="339"/>
      <c r="P34" s="339"/>
    </row>
    <row r="35" spans="1:17" ht="15.45" customHeight="1">
      <c r="B35" s="340"/>
      <c r="C35" s="340"/>
      <c r="D35" s="340"/>
      <c r="E35" s="340"/>
      <c r="F35" s="340"/>
      <c r="G35" s="340"/>
      <c r="H35" s="340"/>
      <c r="I35" s="340"/>
      <c r="J35" s="340"/>
      <c r="K35" s="340"/>
      <c r="L35" s="340"/>
      <c r="M35" s="340"/>
      <c r="N35" s="340"/>
      <c r="O35" s="340"/>
      <c r="P35" s="340"/>
    </row>
    <row r="36" spans="1:17" ht="15.45" customHeight="1">
      <c r="B36" s="340"/>
      <c r="C36" s="340"/>
      <c r="D36" s="340"/>
      <c r="E36" s="340"/>
      <c r="F36" s="340"/>
      <c r="G36" s="340"/>
      <c r="H36" s="340"/>
      <c r="I36" s="340"/>
      <c r="J36" s="340"/>
      <c r="K36" s="340"/>
      <c r="L36" s="340"/>
      <c r="M36" s="340"/>
      <c r="N36" s="340"/>
      <c r="O36" s="340"/>
      <c r="P36" s="340"/>
    </row>
    <row r="37" spans="1:17" s="47" customFormat="1" ht="15.45" customHeight="1">
      <c r="A37" s="1"/>
      <c r="B37" s="340"/>
      <c r="C37" s="340"/>
      <c r="D37" s="340"/>
      <c r="E37" s="340"/>
      <c r="F37" s="340"/>
      <c r="G37" s="340"/>
      <c r="H37" s="340"/>
      <c r="I37" s="340"/>
      <c r="J37" s="340"/>
      <c r="K37" s="340"/>
      <c r="L37" s="340"/>
      <c r="M37" s="340"/>
      <c r="N37" s="340"/>
      <c r="O37" s="340"/>
      <c r="P37" s="340"/>
      <c r="Q37" s="1"/>
    </row>
    <row r="38" spans="1:17" ht="15.45" customHeight="1">
      <c r="B38" s="340"/>
      <c r="C38" s="340"/>
      <c r="D38" s="340"/>
      <c r="E38" s="340"/>
      <c r="F38" s="340"/>
      <c r="G38" s="340"/>
      <c r="H38" s="340"/>
      <c r="I38" s="340"/>
      <c r="J38" s="340"/>
      <c r="K38" s="340"/>
      <c r="L38" s="340"/>
      <c r="M38" s="340"/>
      <c r="N38" s="340"/>
      <c r="O38" s="340"/>
      <c r="P38" s="340"/>
    </row>
    <row r="39" spans="1:17" ht="15.45" customHeight="1">
      <c r="B39" s="340"/>
      <c r="C39" s="340"/>
      <c r="D39" s="340"/>
      <c r="E39" s="340"/>
      <c r="F39" s="340"/>
      <c r="G39" s="340"/>
      <c r="H39" s="340"/>
      <c r="I39" s="340"/>
      <c r="J39" s="340"/>
      <c r="K39" s="340"/>
      <c r="L39" s="340"/>
      <c r="M39" s="340"/>
      <c r="N39" s="340"/>
      <c r="O39" s="340"/>
      <c r="P39" s="340"/>
    </row>
    <row r="40" spans="1:17" ht="15.45" customHeight="1">
      <c r="B40" s="340"/>
      <c r="C40" s="340"/>
      <c r="D40" s="340"/>
      <c r="E40" s="340"/>
      <c r="F40" s="340"/>
      <c r="G40" s="340"/>
      <c r="H40" s="340"/>
      <c r="I40" s="340"/>
      <c r="J40" s="340"/>
      <c r="K40" s="340"/>
      <c r="L40" s="340"/>
      <c r="M40" s="340"/>
      <c r="N40" s="340"/>
      <c r="O40" s="340"/>
      <c r="P40" s="340"/>
    </row>
    <row r="41" spans="1:17" ht="15.45" customHeight="1">
      <c r="B41" s="340"/>
      <c r="C41" s="340"/>
      <c r="D41" s="340"/>
      <c r="E41" s="340"/>
      <c r="F41" s="340"/>
      <c r="G41" s="340"/>
      <c r="H41" s="340"/>
      <c r="I41" s="340"/>
      <c r="J41" s="340"/>
      <c r="K41" s="340"/>
      <c r="L41" s="340"/>
      <c r="M41" s="340"/>
      <c r="N41" s="340"/>
      <c r="O41" s="340"/>
      <c r="P41" s="340"/>
    </row>
    <row r="42" spans="1:17" ht="15.45" customHeight="1">
      <c r="B42" s="340"/>
      <c r="C42" s="340"/>
      <c r="D42" s="340"/>
      <c r="E42" s="340"/>
      <c r="F42" s="340"/>
      <c r="G42" s="340"/>
      <c r="H42" s="340"/>
      <c r="I42" s="340"/>
      <c r="J42" s="340"/>
      <c r="K42" s="340"/>
      <c r="L42" s="340"/>
      <c r="M42" s="340"/>
      <c r="N42" s="340"/>
      <c r="O42" s="340"/>
      <c r="P42" s="340"/>
    </row>
    <row r="43" spans="1:17" ht="14.4" customHeight="1">
      <c r="B43" s="340"/>
      <c r="C43" s="340"/>
      <c r="D43" s="340"/>
      <c r="E43" s="340"/>
      <c r="F43" s="340"/>
      <c r="G43" s="340"/>
      <c r="H43" s="340"/>
      <c r="I43" s="340"/>
      <c r="J43" s="340"/>
      <c r="K43" s="340"/>
      <c r="L43" s="340"/>
      <c r="M43" s="340"/>
      <c r="N43" s="340"/>
      <c r="O43" s="340"/>
      <c r="P43" s="340"/>
    </row>
    <row r="44" spans="1:17" ht="14.4" customHeight="1">
      <c r="B44" s="340"/>
      <c r="C44" s="340"/>
      <c r="D44" s="340"/>
      <c r="E44" s="340"/>
      <c r="F44" s="340"/>
      <c r="G44" s="340"/>
      <c r="H44" s="340"/>
      <c r="I44" s="340"/>
      <c r="J44" s="340"/>
      <c r="K44" s="340"/>
      <c r="L44" s="340"/>
      <c r="M44" s="340"/>
      <c r="N44" s="340"/>
      <c r="O44" s="340"/>
      <c r="P44" s="340"/>
    </row>
    <row r="45" spans="1:17" ht="14.4" customHeight="1">
      <c r="B45" s="340"/>
      <c r="C45" s="340"/>
      <c r="D45" s="340"/>
      <c r="E45" s="340"/>
      <c r="F45" s="340"/>
      <c r="G45" s="340"/>
      <c r="H45" s="340"/>
      <c r="I45" s="340"/>
      <c r="J45" s="340"/>
      <c r="K45" s="340"/>
      <c r="L45" s="340"/>
      <c r="M45" s="340"/>
      <c r="N45" s="340"/>
      <c r="O45" s="340"/>
      <c r="P45" s="340"/>
    </row>
    <row r="46" spans="1:17" ht="15.45" customHeight="1">
      <c r="B46" s="10" t="s">
        <v>184</v>
      </c>
    </row>
    <row r="47" spans="1:17" ht="15.45" customHeight="1">
      <c r="B47" s="10" t="s">
        <v>183</v>
      </c>
    </row>
    <row r="48" spans="1:17" ht="15.45" customHeight="1">
      <c r="B48" s="10" t="s">
        <v>182</v>
      </c>
    </row>
    <row r="49" ht="15.45" customHeight="1"/>
    <row r="50" ht="15.45" customHeight="1"/>
    <row r="51" ht="15.45" customHeight="1"/>
    <row r="52" ht="15.45" customHeight="1"/>
    <row r="53" ht="15.45" customHeight="1"/>
    <row r="54" ht="15.45" customHeight="1"/>
    <row r="55" ht="15.45" customHeight="1"/>
    <row r="56" ht="15.45" customHeight="1"/>
    <row r="57" ht="15.45" customHeight="1"/>
    <row r="58" ht="15.45" customHeight="1"/>
    <row r="59" ht="15.45" customHeight="1"/>
    <row r="60" ht="15.45" customHeight="1"/>
    <row r="61" ht="15.45" customHeight="1"/>
    <row r="62" ht="15.45" customHeight="1"/>
    <row r="63" ht="15.45" customHeight="1"/>
    <row r="64" ht="15.45" customHeight="1"/>
    <row r="65" ht="15.45" customHeight="1"/>
    <row r="66" ht="15.45" customHeight="1"/>
    <row r="67" ht="15.45" customHeight="1"/>
    <row r="68" ht="15.45" customHeight="1"/>
    <row r="69" ht="15.45" customHeight="1"/>
    <row r="70" ht="15.45" customHeight="1"/>
    <row r="71" ht="15.45" customHeight="1"/>
    <row r="72" ht="15.45" customHeight="1"/>
    <row r="73" ht="15.45" customHeight="1"/>
    <row r="74" ht="15.45" customHeight="1"/>
    <row r="75" ht="15.45" customHeight="1"/>
    <row r="76" ht="15.45" customHeight="1"/>
    <row r="77" ht="15.45" customHeight="1"/>
    <row r="78" ht="15.45" customHeight="1"/>
    <row r="79" ht="15.45" customHeight="1"/>
    <row r="80" ht="15.45" customHeight="1"/>
    <row r="81" ht="15.45" customHeight="1"/>
    <row r="82" ht="15.45" customHeight="1"/>
    <row r="83" ht="15.45" customHeight="1"/>
    <row r="84" ht="15.45" customHeight="1"/>
    <row r="85" ht="15.45" customHeight="1"/>
    <row r="86" ht="15.45" customHeight="1"/>
    <row r="87" ht="15.45" customHeight="1"/>
    <row r="88" ht="15.45" customHeight="1"/>
    <row r="89" ht="15.45" customHeight="1"/>
    <row r="90" ht="15.45" customHeight="1"/>
  </sheetData>
  <sheetProtection selectLockedCells="1"/>
  <mergeCells count="16">
    <mergeCell ref="K1:Q1"/>
    <mergeCell ref="D30:G30"/>
    <mergeCell ref="D28:G28"/>
    <mergeCell ref="B32:P34"/>
    <mergeCell ref="B35:P45"/>
    <mergeCell ref="B7:C7"/>
    <mergeCell ref="B20:C20"/>
    <mergeCell ref="D20:Q20"/>
    <mergeCell ref="B9:C9"/>
    <mergeCell ref="K11:P11"/>
    <mergeCell ref="K10:P10"/>
    <mergeCell ref="K12:P12"/>
    <mergeCell ref="B21:C21"/>
    <mergeCell ref="D21:Q21"/>
    <mergeCell ref="B22:C24"/>
    <mergeCell ref="D22:Q24"/>
  </mergeCells>
  <phoneticPr fontId="7"/>
  <dataValidations count="6">
    <dataValidation type="whole" imeMode="off" allowBlank="1" showInputMessage="1" showErrorMessage="1" prompt="西暦4桁（例2025）で入力" sqref="K4" xr:uid="{0527AA76-112A-4FD2-9875-049AA638A523}">
      <formula1>2000</formula1>
      <formula2>2050</formula2>
    </dataValidation>
    <dataValidation type="whole" imeMode="off" allowBlank="1" showInputMessage="1" showErrorMessage="1" sqref="M4" xr:uid="{BBE4B78F-44DB-421B-85EB-905D8A1BBBC3}">
      <formula1>1</formula1>
      <formula2>12</formula2>
    </dataValidation>
    <dataValidation type="whole" imeMode="off" allowBlank="1" showInputMessage="1" showErrorMessage="1" sqref="O4" xr:uid="{A6370D58-418A-43BA-A3CF-CBF8CFA3AAA6}">
      <formula1>1</formula1>
      <formula2>31</formula2>
    </dataValidation>
    <dataValidation allowBlank="1" showInputMessage="1" showErrorMessage="1" prompt="特別貢献手当を選択した場合は入力不要です" sqref="D30:G30" xr:uid="{FA795E5D-0DDD-4B13-8C93-896B83F8F0C0}"/>
    <dataValidation allowBlank="1" showInputMessage="1" showErrorMessage="1" prompt="入力" sqref="B35:P45" xr:uid="{460B6638-FF56-4222-A861-3FBAB9F04982}"/>
    <dataValidation allowBlank="1" showInputMessage="1" showErrorMessage="1" prompt="PI等が代表者の場合は入力不要" sqref="B9:C9" xr:uid="{03640C59-C6B4-4AFF-B2CA-68466FBC443E}"/>
  </dataValidations>
  <pageMargins left="0.70866141732283472" right="0.51181102362204722" top="0.55118110236220474" bottom="0.55118110236220474" header="0.31496062992125984" footer="0.31496062992125984"/>
  <pageSetup paperSize="9" fitToHeight="0" orientation="portrait" r:id="rId1"/>
  <rowBreaks count="1" manualBreakCount="1">
    <brk id="55"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A92B45-59AF-477E-B741-EF123110E5E6}">
  <dimension ref="A1:CA46"/>
  <sheetViews>
    <sheetView workbookViewId="0">
      <selection activeCell="D9" sqref="D9"/>
    </sheetView>
  </sheetViews>
  <sheetFormatPr defaultColWidth="8.796875" defaultRowHeight="18"/>
  <cols>
    <col min="1" max="1" width="9.69921875" style="94" customWidth="1"/>
    <col min="2" max="2" width="12.5" style="94" customWidth="1"/>
    <col min="3" max="3" width="6.3984375" style="94" bestFit="1" customWidth="1"/>
    <col min="4" max="4" width="18.296875" style="94" bestFit="1" customWidth="1"/>
    <col min="5" max="5" width="10.19921875" style="104" bestFit="1" customWidth="1"/>
    <col min="6" max="6" width="12.09765625" style="104" bestFit="1" customWidth="1"/>
    <col min="7" max="7" width="8.09765625" style="94" bestFit="1" customWidth="1"/>
    <col min="8" max="8" width="14.3984375" style="94" bestFit="1" customWidth="1"/>
    <col min="9" max="9" width="10.3984375" style="94" bestFit="1" customWidth="1"/>
    <col min="10" max="10" width="13.8984375" style="94" customWidth="1"/>
    <col min="11" max="11" width="12" style="94" bestFit="1" customWidth="1"/>
    <col min="12" max="12" width="18.296875" style="94" bestFit="1" customWidth="1"/>
    <col min="13" max="13" width="12" style="94" bestFit="1" customWidth="1"/>
    <col min="14" max="14" width="32.296875" style="95" customWidth="1"/>
    <col min="15" max="15" width="21.5" style="94" customWidth="1"/>
    <col min="16" max="16" width="25.3984375" style="94" bestFit="1" customWidth="1"/>
    <col min="17" max="17" width="31.3984375" style="94" customWidth="1"/>
    <col min="18" max="19" width="10.09765625" style="94" customWidth="1"/>
    <col min="20" max="20" width="16.296875" style="105" customWidth="1"/>
    <col min="21" max="21" width="15.59765625" style="105" customWidth="1"/>
    <col min="22" max="22" width="11.296875" style="105" customWidth="1"/>
    <col min="23" max="23" width="11.09765625" style="105" customWidth="1"/>
    <col min="24" max="24" width="10.296875" style="106" customWidth="1"/>
    <col min="25" max="25" width="10.296875" style="107" customWidth="1"/>
    <col min="26" max="26" width="10.69921875" style="105" customWidth="1"/>
    <col min="27" max="27" width="34" style="94" bestFit="1" customWidth="1"/>
    <col min="28" max="28" width="30.09765625" style="94" bestFit="1" customWidth="1"/>
    <col min="29" max="29" width="10.59765625" style="94" bestFit="1" customWidth="1"/>
    <col min="30" max="30" width="26.09765625" style="94" bestFit="1" customWidth="1"/>
    <col min="31" max="31" width="22.19921875" style="108" bestFit="1" customWidth="1"/>
    <col min="32" max="32" width="10.59765625" style="109" bestFit="1" customWidth="1"/>
    <col min="33" max="33" width="12.59765625" style="110" customWidth="1"/>
    <col min="34" max="34" width="10.796875" style="110" bestFit="1" customWidth="1"/>
    <col min="35" max="35" width="9.09765625" style="109" customWidth="1"/>
    <col min="36" max="36" width="12.8984375" style="94" customWidth="1"/>
    <col min="37" max="37" width="9.69921875" style="109" customWidth="1"/>
    <col min="38" max="38" width="11.09765625" style="111" customWidth="1"/>
    <col min="39" max="39" width="11.09765625" style="94" customWidth="1"/>
    <col min="40" max="40" width="12.796875" style="109" customWidth="1"/>
    <col min="41" max="41" width="11.796875" style="112" customWidth="1"/>
    <col min="42" max="42" width="9.19921875" style="109" customWidth="1"/>
    <col min="43" max="43" width="12.5" style="94" customWidth="1"/>
    <col min="44" max="44" width="10.3984375" style="94" customWidth="1"/>
    <col min="45" max="46" width="13.59765625" style="94" customWidth="1"/>
    <col min="47" max="47" width="13" style="94" customWidth="1"/>
    <col min="48" max="48" width="16.69921875" style="94" customWidth="1"/>
    <col min="49" max="49" width="20" style="94" customWidth="1"/>
    <col min="50" max="50" width="10.69921875" style="94" customWidth="1"/>
    <col min="51" max="52" width="11.3984375" style="94" bestFit="1" customWidth="1"/>
    <col min="53" max="53" width="13.3984375" style="94" bestFit="1" customWidth="1"/>
    <col min="54" max="56" width="13.3984375" style="94" customWidth="1"/>
    <col min="57" max="57" width="15.296875" style="94" bestFit="1" customWidth="1"/>
    <col min="58" max="58" width="19.09765625" style="94" bestFit="1" customWidth="1"/>
    <col min="59" max="59" width="22.296875" style="94" customWidth="1"/>
    <col min="60" max="60" width="20.19921875" style="94" customWidth="1"/>
    <col min="61" max="61" width="20.09765625" style="94" customWidth="1"/>
    <col min="62" max="62" width="19" style="94" customWidth="1"/>
    <col min="63" max="63" width="17" style="94" customWidth="1"/>
    <col min="64" max="68" width="18.09765625" style="94" customWidth="1"/>
    <col min="69" max="69" width="16.69921875" style="94" customWidth="1"/>
    <col min="70" max="70" width="21.19921875" style="94" customWidth="1"/>
    <col min="71" max="71" width="82.796875" style="94" customWidth="1"/>
    <col min="72" max="16384" width="8.796875" style="94"/>
  </cols>
  <sheetData>
    <row r="1" spans="1:79">
      <c r="A1" s="94">
        <v>1</v>
      </c>
      <c r="B1" s="94">
        <v>2</v>
      </c>
      <c r="C1" s="94">
        <v>3</v>
      </c>
      <c r="D1" s="94">
        <v>4</v>
      </c>
      <c r="E1" s="94">
        <v>5</v>
      </c>
      <c r="F1" s="94">
        <v>6</v>
      </c>
      <c r="G1" s="94">
        <v>7</v>
      </c>
      <c r="H1" s="94">
        <v>8</v>
      </c>
      <c r="I1" s="94">
        <v>9</v>
      </c>
      <c r="J1" s="94">
        <v>10</v>
      </c>
      <c r="K1" s="94">
        <v>11</v>
      </c>
      <c r="L1" s="94">
        <v>12</v>
      </c>
      <c r="M1" s="94">
        <v>13</v>
      </c>
      <c r="N1" s="94">
        <v>14</v>
      </c>
      <c r="O1" s="94">
        <v>15</v>
      </c>
      <c r="P1" s="94">
        <v>16</v>
      </c>
      <c r="Q1" s="94">
        <v>17</v>
      </c>
      <c r="R1" s="94">
        <v>18</v>
      </c>
      <c r="S1" s="94">
        <v>19</v>
      </c>
      <c r="T1" s="94">
        <v>20</v>
      </c>
      <c r="U1" s="94">
        <v>21</v>
      </c>
      <c r="V1" s="94">
        <v>22</v>
      </c>
      <c r="W1" s="94">
        <v>23</v>
      </c>
      <c r="X1" s="94">
        <v>24</v>
      </c>
      <c r="Y1" s="94">
        <v>25</v>
      </c>
      <c r="Z1" s="94">
        <v>26</v>
      </c>
      <c r="AA1" s="94">
        <v>27</v>
      </c>
      <c r="AB1" s="94">
        <v>28</v>
      </c>
      <c r="AC1" s="94">
        <v>29</v>
      </c>
      <c r="AD1" s="94">
        <v>30</v>
      </c>
      <c r="AE1" s="94">
        <v>31</v>
      </c>
      <c r="AF1" s="94">
        <v>32</v>
      </c>
      <c r="AG1" s="94">
        <v>33</v>
      </c>
      <c r="AH1" s="94">
        <v>34</v>
      </c>
      <c r="AI1" s="94">
        <v>35</v>
      </c>
      <c r="AJ1" s="94">
        <v>36</v>
      </c>
      <c r="AK1" s="94">
        <v>37</v>
      </c>
      <c r="AL1" s="94">
        <v>38</v>
      </c>
      <c r="AM1" s="94">
        <v>39</v>
      </c>
      <c r="AN1" s="94">
        <v>40</v>
      </c>
      <c r="AO1" s="94">
        <v>41</v>
      </c>
      <c r="AP1" s="94">
        <v>42</v>
      </c>
      <c r="AQ1" s="94">
        <v>43</v>
      </c>
      <c r="AR1" s="94">
        <v>44</v>
      </c>
      <c r="AS1" s="94">
        <v>45</v>
      </c>
      <c r="AT1" s="94">
        <v>46</v>
      </c>
      <c r="AU1" s="94">
        <v>47</v>
      </c>
      <c r="AV1" s="94">
        <v>48</v>
      </c>
      <c r="AW1" s="94">
        <v>49</v>
      </c>
      <c r="AX1" s="94">
        <v>50</v>
      </c>
      <c r="AY1" s="94">
        <v>51</v>
      </c>
      <c r="AZ1" s="94">
        <v>52</v>
      </c>
      <c r="BA1" s="94">
        <v>53</v>
      </c>
      <c r="BE1" s="94">
        <v>54</v>
      </c>
      <c r="BF1" s="94">
        <v>55</v>
      </c>
      <c r="BG1" s="94">
        <v>56</v>
      </c>
      <c r="BH1" s="94">
        <v>57</v>
      </c>
      <c r="BI1" s="94">
        <v>58</v>
      </c>
      <c r="BJ1" s="94">
        <v>59</v>
      </c>
      <c r="BK1" s="94">
        <v>60</v>
      </c>
      <c r="BL1" s="94">
        <v>61</v>
      </c>
      <c r="BM1" s="94">
        <v>62</v>
      </c>
      <c r="BN1" s="94">
        <v>63</v>
      </c>
      <c r="BO1" s="94">
        <v>64</v>
      </c>
      <c r="BP1" s="94">
        <v>65</v>
      </c>
      <c r="BQ1" s="94">
        <v>66</v>
      </c>
      <c r="BR1" s="94">
        <v>67</v>
      </c>
      <c r="BS1" s="94">
        <v>68</v>
      </c>
      <c r="BT1" s="94">
        <v>69</v>
      </c>
      <c r="BU1" s="94">
        <v>70</v>
      </c>
      <c r="BV1" s="94">
        <v>71</v>
      </c>
      <c r="BW1" s="94">
        <v>72</v>
      </c>
      <c r="BX1" s="94">
        <v>73</v>
      </c>
      <c r="BY1" s="94">
        <v>74</v>
      </c>
      <c r="BZ1" s="94">
        <v>75</v>
      </c>
      <c r="CA1" s="94">
        <v>76</v>
      </c>
    </row>
    <row r="2" spans="1:79" s="154" customFormat="1" ht="60.6" customHeight="1">
      <c r="A2" s="154" t="s">
        <v>192</v>
      </c>
      <c r="B2" s="154" t="s">
        <v>275</v>
      </c>
      <c r="C2" s="154" t="s">
        <v>193</v>
      </c>
      <c r="D2" s="154" t="s">
        <v>194</v>
      </c>
      <c r="E2" s="156" t="s">
        <v>39</v>
      </c>
      <c r="F2" s="156" t="s">
        <v>45</v>
      </c>
      <c r="G2" s="154" t="s">
        <v>195</v>
      </c>
      <c r="H2" s="157" t="s">
        <v>196</v>
      </c>
      <c r="I2" s="154" t="s">
        <v>197</v>
      </c>
      <c r="J2" s="157" t="s">
        <v>198</v>
      </c>
      <c r="K2" s="154" t="s">
        <v>199</v>
      </c>
      <c r="L2" s="157" t="s">
        <v>200</v>
      </c>
      <c r="M2" s="154" t="s">
        <v>201</v>
      </c>
      <c r="N2" s="157" t="s">
        <v>202</v>
      </c>
      <c r="O2" s="154" t="s">
        <v>79</v>
      </c>
      <c r="P2" s="154" t="s">
        <v>82</v>
      </c>
      <c r="Q2" s="154" t="s">
        <v>83</v>
      </c>
      <c r="R2" s="154" t="s">
        <v>228</v>
      </c>
      <c r="S2" s="154" t="s">
        <v>221</v>
      </c>
      <c r="T2" s="154" t="s">
        <v>2</v>
      </c>
      <c r="U2" s="154" t="s">
        <v>10</v>
      </c>
      <c r="V2" s="154" t="s">
        <v>16</v>
      </c>
      <c r="W2" s="154" t="s">
        <v>24</v>
      </c>
      <c r="X2" s="158" t="s">
        <v>30</v>
      </c>
      <c r="Y2" s="159" t="s">
        <v>251</v>
      </c>
      <c r="Z2" s="154" t="s">
        <v>33</v>
      </c>
      <c r="AA2" s="154" t="s">
        <v>15</v>
      </c>
      <c r="AB2" s="154" t="s">
        <v>22</v>
      </c>
      <c r="AC2" s="160" t="s">
        <v>59</v>
      </c>
      <c r="AD2" s="154" t="s">
        <v>67</v>
      </c>
      <c r="AE2" s="154" t="s">
        <v>71</v>
      </c>
      <c r="AF2" s="154" t="s">
        <v>77</v>
      </c>
      <c r="AG2" s="154" t="s">
        <v>84</v>
      </c>
      <c r="AH2" s="154" t="s">
        <v>85</v>
      </c>
      <c r="AI2" s="154" t="s">
        <v>86</v>
      </c>
      <c r="AJ2" s="155" t="s">
        <v>91</v>
      </c>
      <c r="AK2" s="155" t="s">
        <v>351</v>
      </c>
      <c r="AL2" s="161" t="s">
        <v>93</v>
      </c>
      <c r="AM2" s="155" t="s">
        <v>222</v>
      </c>
      <c r="AN2" s="154" t="s">
        <v>203</v>
      </c>
      <c r="AO2" s="154" t="s">
        <v>204</v>
      </c>
      <c r="AP2" s="154" t="s">
        <v>205</v>
      </c>
      <c r="AQ2" s="154" t="s">
        <v>206</v>
      </c>
      <c r="AR2" s="154" t="s">
        <v>207</v>
      </c>
      <c r="AS2" s="154" t="s">
        <v>208</v>
      </c>
      <c r="AT2" s="154" t="s">
        <v>223</v>
      </c>
      <c r="AU2" s="154" t="s">
        <v>224</v>
      </c>
      <c r="AV2" s="154" t="s">
        <v>209</v>
      </c>
      <c r="AW2" s="154" t="s">
        <v>210</v>
      </c>
      <c r="AX2" s="154" t="s">
        <v>127</v>
      </c>
      <c r="AY2" s="154" t="s">
        <v>131</v>
      </c>
      <c r="AZ2" s="154" t="s">
        <v>211</v>
      </c>
      <c r="BA2" s="154" t="s">
        <v>212</v>
      </c>
      <c r="BB2" s="154" t="s">
        <v>319</v>
      </c>
      <c r="BC2" s="154" t="s">
        <v>320</v>
      </c>
      <c r="BD2" s="154" t="s">
        <v>321</v>
      </c>
      <c r="BE2" s="154" t="s">
        <v>213</v>
      </c>
      <c r="BF2" s="154" t="s">
        <v>214</v>
      </c>
      <c r="BG2" s="154" t="s">
        <v>215</v>
      </c>
      <c r="BH2" s="154" t="s">
        <v>216</v>
      </c>
      <c r="BI2" s="154" t="s">
        <v>217</v>
      </c>
      <c r="BJ2" s="154" t="s">
        <v>218</v>
      </c>
      <c r="BK2" s="154" t="s">
        <v>219</v>
      </c>
      <c r="BL2" s="154" t="s">
        <v>220</v>
      </c>
      <c r="BM2" s="154" t="s">
        <v>240</v>
      </c>
      <c r="BN2" s="154" t="s">
        <v>252</v>
      </c>
      <c r="BO2" s="154" t="s">
        <v>273</v>
      </c>
      <c r="BP2" s="154" t="s">
        <v>274</v>
      </c>
      <c r="BQ2" s="162" t="s">
        <v>324</v>
      </c>
      <c r="BR2" s="154" t="s">
        <v>325</v>
      </c>
      <c r="BS2" s="154" t="s">
        <v>326</v>
      </c>
      <c r="BT2" s="154" t="s">
        <v>327</v>
      </c>
      <c r="BU2" s="154" t="s">
        <v>328</v>
      </c>
      <c r="BV2" s="154" t="s">
        <v>329</v>
      </c>
      <c r="BW2" s="154" t="s">
        <v>330</v>
      </c>
      <c r="BX2" s="154" t="s">
        <v>331</v>
      </c>
      <c r="BY2" s="154" t="s">
        <v>332</v>
      </c>
      <c r="BZ2" s="154" t="s">
        <v>333</v>
      </c>
      <c r="CA2" s="154" t="s">
        <v>334</v>
      </c>
    </row>
    <row r="3" spans="1:79" s="95" customFormat="1" ht="54.6" customHeight="1">
      <c r="A3" s="95" t="s">
        <v>335</v>
      </c>
      <c r="B3" s="96" t="str">
        <f t="shared" ref="B3" si="0">HYPERLINK("#"&amp;A3&amp;"!S1","Link")</f>
        <v>Link</v>
      </c>
      <c r="C3" s="95" t="str" cm="1">
        <f t="array" aca="1" ref="C3" ca="1">IFERROR(INDIRECT($A3&amp;"!ｋ８"),"")</f>
        <v>教授</v>
      </c>
      <c r="D3" s="95" t="str" cm="1">
        <f t="array" aca="1" ref="D3" ca="1">IFERROR(INDIRECT($A3&amp;"!ｋ９"),"")</f>
        <v>筑波　太郎</v>
      </c>
      <c r="E3" s="97" cm="1">
        <f t="array" aca="1" ref="E3" ca="1">IFERROR(INDIRECT($A3&amp;"!AQ10"),"")</f>
        <v>45762</v>
      </c>
      <c r="F3" s="97" cm="1">
        <f t="array" aca="1" ref="F3" ca="1">IFERROR(INDIRECT($A3&amp;"!AQ11"),"")</f>
        <v>45767</v>
      </c>
      <c r="G3" s="95" cm="1">
        <f t="array" aca="1" ref="G3" ca="1">IFERROR(INDIRECT($A3&amp;"!I42"),"")</f>
        <v>10311</v>
      </c>
      <c r="H3" s="95" t="str" cm="1">
        <f t="array" aca="1" ref="H3" ca="1">IFERROR(INDIRECT($A3&amp;"!L42"),"")</f>
        <v>受託研究費収入</v>
      </c>
      <c r="I3" s="95" t="str" cm="1">
        <f t="array" aca="1" ref="I3" ca="1">IFERROR(INDIRECT($A3&amp;"!I43"),"")</f>
        <v>1150*****</v>
      </c>
      <c r="J3" s="95" t="str" cm="1">
        <f t="array" aca="1" ref="J3" ca="1">IFERROR(INDIRECT($A3&amp;"!L43"),"")</f>
        <v>系）筑波　太郎</v>
      </c>
      <c r="K3" s="95" cm="1">
        <f t="array" aca="1" ref="K3" ca="1">IFERROR(INDIRECT($A3&amp;"!I44"),"")</f>
        <v>1186200100</v>
      </c>
      <c r="L3" s="95" t="str" cm="1">
        <f t="array" aca="1" ref="L3" ca="1">IFERROR(INDIRECT($A3&amp;"!L44"),"")</f>
        <v>外（産学）受託研究</v>
      </c>
      <c r="M3" s="95" t="str" cm="1">
        <f t="array" aca="1" ref="M3" ca="1">IFERROR(INDIRECT($A3&amp;"!I45"),"")</f>
        <v>ABCDF555</v>
      </c>
      <c r="N3" s="95" t="str" cm="1">
        <f t="array" aca="1" ref="N3" ca="1">IFERROR(INDIRECT($A3&amp;"!L45"),"")</f>
        <v>○○○○○○○○○○○○○○○○○○</v>
      </c>
      <c r="O3" s="95" t="str" cm="1">
        <f t="array" aca="1" ref="O3" ca="1">IFERROR(INDIRECT($A3&amp;"!D18"),"")</f>
        <v>JST 科学技術振興機構</v>
      </c>
      <c r="P3" s="95" t="str" cm="1">
        <f t="array" aca="1" ref="P3" ca="1">IFERROR(INDIRECT($A3&amp;"!D19"),"")</f>
        <v>戦略的創造研究推進事業（CREST）</v>
      </c>
      <c r="Q3" s="95" t="str" cm="1">
        <f t="array" aca="1" ref="Q3" ca="1">IFERROR(INDIRECT($A3&amp;"!D20"),"")</f>
        <v>○○○○○○○○○○に関する○○○○○○○○○○○の開発</v>
      </c>
      <c r="R3" s="95" t="str" cm="1">
        <f t="array" aca="1" ref="R3" ca="1">IFERROR(INDIRECT($A3&amp;"!AS34"),"")</f>
        <v>申請者が研究代表者</v>
      </c>
      <c r="S3" s="95" cm="1">
        <f t="array" aca="1" ref="S3" ca="1">IFERROR(INDIRECT($A3&amp;"!W3"),"")</f>
        <v>2025</v>
      </c>
      <c r="T3" s="98" cm="1">
        <f t="array" aca="1" ref="T3" ca="1">IFERROR(INDIRECT($A3&amp;"!AQ3"),"")</f>
        <v>45383</v>
      </c>
      <c r="U3" s="98" cm="1">
        <f t="array" aca="1" ref="U3" ca="1">IFERROR(INDIRECT($A3&amp;"!AQ4"),"")</f>
        <v>47573</v>
      </c>
      <c r="V3" s="98" cm="1">
        <f t="array" aca="1" ref="V3" ca="1">IFERROR(INDIRECT($A3&amp;"!AQ5"),"")</f>
        <v>45748</v>
      </c>
      <c r="W3" s="98" cm="1">
        <f t="array" aca="1" ref="W3" ca="1">IFERROR(INDIRECT($A3&amp;"!AQ6"),"")</f>
        <v>46112</v>
      </c>
      <c r="X3" s="99" cm="1">
        <f t="array" aca="1" ref="X3" ca="1">IFERROR(INDIRECT($A3&amp;"!AQ7"),"")</f>
        <v>12</v>
      </c>
      <c r="Y3" s="100" cm="1">
        <f t="array" aca="1" ref="Y3" ca="1">IFERROR(INDIRECT($A3&amp;"!AQ1３"),"")</f>
        <v>45658</v>
      </c>
      <c r="Z3" s="98" cm="1">
        <f t="array" aca="1" ref="Z3" ca="1">IFERROR(INDIRECT($A3&amp;"!AQ8"),"")</f>
        <v>45383</v>
      </c>
      <c r="AA3" s="95" t="str" cm="1">
        <f t="array" aca="1" ref="AA3" ca="1">IFERROR(INDIRECT($A3&amp;"!W４"),"")</f>
        <v>月給制・基幹年俸制</v>
      </c>
      <c r="AB3" s="95" t="str" cm="1">
        <f t="array" aca="1" ref="AB3" ca="1">IFERROR(INDIRECT($A3&amp;"!W５"),"")</f>
        <v>裁量労働制</v>
      </c>
      <c r="AC3" s="101" cm="1">
        <f t="array" aca="1" ref="AC3" ca="1">IFERROR(INDIRECT($A3&amp;"!W1４"),"")</f>
        <v>333330</v>
      </c>
      <c r="AD3" s="95" t="str" cm="1">
        <f t="array" aca="1" ref="AD3" ca="1">IFERROR(INDIRECT($A3&amp;"!W1５"),"")</f>
        <v>特別区以外(15.5％)</v>
      </c>
      <c r="AE3" s="95" cm="1">
        <f t="array" aca="1" ref="AE3" ca="1">IFERROR(INDIRECT($A3&amp;"!W1６"),"")</f>
        <v>51666.15</v>
      </c>
      <c r="AF3" s="95" cm="1">
        <f t="array" aca="1" ref="AF3" ca="1">IFERROR(INDIRECT($A3&amp;"!W１７"),"")</f>
        <v>384996.15</v>
      </c>
      <c r="AG3" s="95" cm="1">
        <f t="array" aca="1" ref="AG3" ca="1">IFERROR(INDIRECT($A3&amp;"!W1８"),"")</f>
        <v>182</v>
      </c>
      <c r="AH3" s="95" cm="1">
        <f t="array" aca="1" ref="AH3" ca="1">IFERROR(INDIRECT($A3&amp;"!W１９"),"")</f>
        <v>183</v>
      </c>
      <c r="AI3" s="102" cm="1">
        <f t="array" aca="1" ref="AI3" ca="1">IFERROR(INDIRECT($A3&amp;"!W２０"),"")</f>
        <v>2</v>
      </c>
      <c r="AJ3" s="102" cm="1">
        <f t="array" aca="1" ref="AJ3" ca="1">IFERROR(INDIRECT($A3&amp;"!W２１"),"")</f>
        <v>6159938</v>
      </c>
      <c r="AK3" s="95" cm="1">
        <f t="array" aca="1" ref="AK3" ca="1">IFERROR(INDIRECT($A3&amp;"!w２２"),"")</f>
        <v>0</v>
      </c>
      <c r="AL3" s="103" cm="1">
        <f t="array" aca="1" ref="AL3" ca="1">IFERROR(INDIRECT($A3&amp;"!W２３ "),"")</f>
        <v>0.2</v>
      </c>
      <c r="AM3" s="102" cm="1">
        <f t="array" aca="1" ref="AM3" ca="1">IFERROR(INDIRECT($A3&amp;"!W２6"),"")</f>
        <v>1231000</v>
      </c>
      <c r="AN3" s="102" cm="1">
        <f t="array" aca="1" ref="AN3" ca="1">IFERROR(INDIRECT($A3&amp;"!W29"),"")</f>
        <v>80000000</v>
      </c>
      <c r="AO3" s="102" cm="1">
        <f t="array" aca="1" ref="AO3" ca="1">IFERROR(INDIRECT($A3&amp;"!W3０"),"")</f>
        <v>16000000</v>
      </c>
      <c r="AP3" s="102" cm="1">
        <f t="array" aca="1" ref="AP3" ca="1">IFERROR(INDIRECT($A3&amp;"!W3２"),"")</f>
        <v>0</v>
      </c>
      <c r="AQ3" s="102" cm="1">
        <f t="array" aca="1" ref="AQ3" ca="1">IFERROR(INDIRECT($A3&amp;"!Z30"),"")</f>
        <v>1231000</v>
      </c>
      <c r="AR3" s="102" cm="1">
        <f t="array" aca="1" ref="AR3" ca="1">IFERROR(INDIRECT($A3&amp;"!z33"),"")</f>
        <v>1000000</v>
      </c>
      <c r="AS3" s="102" cm="1">
        <f t="array" aca="1" ref="AS3" ca="1">IFERROR(INDIRECT($A3&amp;"!w３４"),"")</f>
        <v>100000</v>
      </c>
      <c r="AT3" s="102" cm="1">
        <f t="array" aca="1" ref="AT3" ca="1">IFERROR(INDIRECT($A3&amp;"!K30"),"")</f>
        <v>700000</v>
      </c>
      <c r="AU3" s="102" t="str" cm="1">
        <f t="array" aca="1" ref="AU3" ca="1">IFERROR(INDIRECT($A3&amp;"!AS32"),"")</f>
        <v>特別貢献手当の支給</v>
      </c>
      <c r="AV3" s="102" cm="1">
        <f t="array" aca="1" ref="AV3" ca="1">IFERROR(INDIRECT($A3&amp;"!K31"),"")</f>
        <v>300000</v>
      </c>
      <c r="AW3" s="102" cm="1">
        <f t="array" aca="1" ref="AW3" ca="1">IFERROR(INDIRECT($A3&amp;"!U37"),"")</f>
        <v>6650</v>
      </c>
      <c r="AX3" s="102" cm="1">
        <f t="array" aca="1" ref="AX3" ca="1">IFERROR(INDIRECT($A3&amp;"!U38"),"")</f>
        <v>1512</v>
      </c>
      <c r="AY3" s="102" cm="1">
        <f t="array" aca="1" ref="AY3" ca="1">IFERROR(INDIRECT($A3&amp;"!U39"),"")</f>
        <v>105770</v>
      </c>
      <c r="AZ3" s="102" cm="1">
        <f t="array" aca="1" ref="AZ3" ca="1">IFERROR(INDIRECT($A3&amp;"!W37"),"")</f>
        <v>113932</v>
      </c>
      <c r="BA3" s="102" cm="1">
        <f t="array" aca="1" ref="BA3" ca="1">IFERROR(INDIRECT($A3&amp;"!W39"),"")</f>
        <v>186068</v>
      </c>
      <c r="BB3" s="102" cm="1">
        <f t="array" aca="1" ref="BB3" ca="1">IFERROR(INDIRECT($A3&amp;"!AB37"),"")</f>
        <v>750000</v>
      </c>
      <c r="BC3" s="102" cm="1">
        <f t="array" aca="1" ref="BC3" ca="1">IFERROR(INDIRECT($A3&amp;"!AB38"),"")</f>
        <v>250000</v>
      </c>
      <c r="BD3" s="102" cm="1">
        <f t="array" aca="1" ref="BD3" ca="1">IFERROR(INDIRECT($A3&amp;"!AB39"),"")</f>
        <v>0</v>
      </c>
      <c r="BE3" s="102" t="b" cm="1">
        <f t="array" aca="1" ref="BE3" ca="1">IFERROR(INDIRECT($A3&amp;"!A54"),"")</f>
        <v>1</v>
      </c>
      <c r="BF3" s="102" t="b" cm="1">
        <f t="array" aca="1" ref="BF3" ca="1">IFERROR(INDIRECT($A3&amp;"!A56"),"")</f>
        <v>1</v>
      </c>
      <c r="BG3" s="102" t="b" cm="1">
        <f t="array" aca="1" ref="BG3" ca="1">IFERROR(INDIRECT($A3&amp;"!A59"),"")</f>
        <v>1</v>
      </c>
      <c r="BH3" s="102" t="b" cm="1">
        <f t="array" aca="1" ref="BH3" ca="1">IFERROR(INDIRECT($A3&amp;"!A61"),"")</f>
        <v>1</v>
      </c>
      <c r="BI3" s="102" t="b" cm="1">
        <f t="array" aca="1" ref="BI3" ca="1">IFERROR(INDIRECT($A3&amp;"!A70"),"")</f>
        <v>1</v>
      </c>
      <c r="BJ3" s="102" t="b" cm="1">
        <f t="array" aca="1" ref="BJ3" ca="1">IFERROR(INDIRECT($A3&amp;"!A73"),"")</f>
        <v>1</v>
      </c>
      <c r="BK3" s="102" t="b" cm="1">
        <f t="array" aca="1" ref="BK3" ca="1">IFERROR(INDIRECT($A3&amp;"!A76"),"")</f>
        <v>1</v>
      </c>
      <c r="BL3" s="95" t="b" cm="1">
        <f t="array" aca="1" ref="BL3" ca="1">IFERROR(INDIRECT($A3&amp;"!A80"),"")</f>
        <v>1</v>
      </c>
      <c r="BM3" s="95" t="str" cm="1">
        <f t="array" aca="1" ref="BM3" ca="1">IFERROR(INDIRECT($A3&amp;"!U45"),"")</f>
        <v>数理物質エリア支援室</v>
      </c>
      <c r="BN3" s="95" t="str" cm="1">
        <f t="array" aca="1" ref="BN3" ca="1">IFERROR(INDIRECT($A3&amp;"!ｘ45"),"")</f>
        <v>研究支援担当　●●</v>
      </c>
      <c r="BO3" s="95" cm="1">
        <f t="array" aca="1" ref="BO3" ca="1">IFERROR(INDIRECT($A3&amp;"!U46"),"")</f>
        <v>2999</v>
      </c>
      <c r="BP3" s="95" t="str" cm="1">
        <f t="array" aca="1" ref="BP3" ca="1">IFERROR(INDIRECT($A3&amp;"!U4７"),"")</f>
        <v>*****.******.ft@un.tsukuba.ac.jp</v>
      </c>
    </row>
    <row r="4" spans="1:79" s="95" customFormat="1" ht="54.6" customHeight="1">
      <c r="A4" s="95" t="s">
        <v>336</v>
      </c>
      <c r="B4" s="96" t="str">
        <f t="shared" ref="B4:B46" si="1">HYPERLINK("#"&amp;A4&amp;"!S1","Link")</f>
        <v>Link</v>
      </c>
      <c r="C4" s="95" cm="1">
        <f t="array" aca="1" ref="C4" ca="1">IFERROR(INDIRECT($A4&amp;"!ｋ８"),"")</f>
        <v>0</v>
      </c>
      <c r="D4" s="95" cm="1">
        <f t="array" aca="1" ref="D4" ca="1">IFERROR(INDIRECT($A4&amp;"!ｋ９"),"")</f>
        <v>0</v>
      </c>
      <c r="E4" s="97" t="str" cm="1">
        <f t="array" aca="1" ref="E4" ca="1">IFERROR(INDIRECT($A4&amp;"!AQ10"),"")</f>
        <v/>
      </c>
      <c r="F4" s="97" t="str" cm="1">
        <f t="array" aca="1" ref="F4" ca="1">IFERROR(INDIRECT($A4&amp;"!AQ11"),"")</f>
        <v/>
      </c>
      <c r="G4" s="95" cm="1">
        <f t="array" aca="1" ref="G4" ca="1">IFERROR(INDIRECT($A4&amp;"!I42"),"")</f>
        <v>0</v>
      </c>
      <c r="H4" s="95" cm="1">
        <f t="array" aca="1" ref="H4" ca="1">IFERROR(INDIRECT($A4&amp;"!L42"),"")</f>
        <v>0</v>
      </c>
      <c r="I4" s="95" cm="1">
        <f t="array" aca="1" ref="I4" ca="1">IFERROR(INDIRECT($A4&amp;"!I43"),"")</f>
        <v>0</v>
      </c>
      <c r="J4" s="95" cm="1">
        <f t="array" aca="1" ref="J4" ca="1">IFERROR(INDIRECT($A4&amp;"!L43"),"")</f>
        <v>0</v>
      </c>
      <c r="K4" s="95" cm="1">
        <f t="array" aca="1" ref="K4" ca="1">IFERROR(INDIRECT($A4&amp;"!I44"),"")</f>
        <v>0</v>
      </c>
      <c r="L4" s="95" cm="1">
        <f t="array" aca="1" ref="L4" ca="1">IFERROR(INDIRECT($A4&amp;"!L44"),"")</f>
        <v>0</v>
      </c>
      <c r="M4" s="95" cm="1">
        <f t="array" aca="1" ref="M4" ca="1">IFERROR(INDIRECT($A4&amp;"!I45"),"")</f>
        <v>0</v>
      </c>
      <c r="N4" s="95" cm="1">
        <f t="array" aca="1" ref="N4" ca="1">IFERROR(INDIRECT($A4&amp;"!L45"),"")</f>
        <v>0</v>
      </c>
      <c r="O4" s="95" cm="1">
        <f t="array" aca="1" ref="O4" ca="1">IFERROR(INDIRECT($A4&amp;"!D18"),"")</f>
        <v>0</v>
      </c>
      <c r="P4" s="95" cm="1">
        <f t="array" aca="1" ref="P4" ca="1">IFERROR(INDIRECT($A4&amp;"!D19"),"")</f>
        <v>0</v>
      </c>
      <c r="Q4" s="95" cm="1">
        <f t="array" aca="1" ref="Q4" ca="1">IFERROR(INDIRECT($A4&amp;"!D20"),"")</f>
        <v>0</v>
      </c>
      <c r="R4" s="95" t="str" cm="1">
        <f t="array" aca="1" ref="R4" ca="1">IFERROR(INDIRECT($A4&amp;"!AS34"),"")</f>
        <v>申請者が研究代表者</v>
      </c>
      <c r="S4" s="95" cm="1">
        <f t="array" aca="1" ref="S4" ca="1">IFERROR(INDIRECT($A4&amp;"!W3"),"")</f>
        <v>2025</v>
      </c>
      <c r="T4" s="98" t="str" cm="1">
        <f t="array" aca="1" ref="T4" ca="1">IFERROR(INDIRECT($A4&amp;"!AQ3"),"")</f>
        <v/>
      </c>
      <c r="U4" s="98" t="str" cm="1">
        <f t="array" aca="1" ref="U4" ca="1">IFERROR(INDIRECT($A4&amp;"!AQ4"),"")</f>
        <v/>
      </c>
      <c r="V4" s="98" t="str" cm="1">
        <f t="array" aca="1" ref="V4" ca="1">IFERROR(INDIRECT($A4&amp;"!AQ5"),"")</f>
        <v/>
      </c>
      <c r="W4" s="98" t="str" cm="1">
        <f t="array" aca="1" ref="W4" ca="1">IFERROR(INDIRECT($A4&amp;"!AQ6"),"")</f>
        <v/>
      </c>
      <c r="X4" s="99" t="str" cm="1">
        <f t="array" aca="1" ref="X4" ca="1">IFERROR(INDIRECT($A4&amp;"!AQ7"),"")</f>
        <v/>
      </c>
      <c r="Y4" s="100" t="str" cm="1">
        <f t="array" aca="1" ref="Y4" ca="1">IFERROR(INDIRECT($A4&amp;"!AQ1３"),"")</f>
        <v/>
      </c>
      <c r="Z4" s="98" t="str" cm="1">
        <f t="array" aca="1" ref="Z4" ca="1">IFERROR(INDIRECT($A4&amp;"!AQ8"),"")</f>
        <v/>
      </c>
      <c r="AA4" s="95" t="str" cm="1">
        <f t="array" aca="1" ref="AA4" ca="1">IFERROR(INDIRECT($A4&amp;"!W４"),"")</f>
        <v>月給制・基幹年俸制</v>
      </c>
      <c r="AB4" s="95" t="str" cm="1">
        <f t="array" aca="1" ref="AB4" ca="1">IFERROR(INDIRECT($A4&amp;"!W５"),"")</f>
        <v>裁量労働制</v>
      </c>
      <c r="AC4" s="101" cm="1">
        <f t="array" aca="1" ref="AC4" ca="1">IFERROR(INDIRECT($A4&amp;"!W1４"),"")</f>
        <v>0</v>
      </c>
      <c r="AD4" s="95" t="str" cm="1">
        <f t="array" aca="1" ref="AD4" ca="1">IFERROR(INDIRECT($A4&amp;"!W1５"),"")</f>
        <v>特別区以外(15.5％)</v>
      </c>
      <c r="AE4" s="95" cm="1">
        <f t="array" aca="1" ref="AE4" ca="1">IFERROR(INDIRECT($A4&amp;"!W1６"),"")</f>
        <v>0</v>
      </c>
      <c r="AF4" s="95" cm="1">
        <f t="array" aca="1" ref="AF4" ca="1">IFERROR(INDIRECT($A4&amp;"!W１７"),"")</f>
        <v>0</v>
      </c>
      <c r="AG4" s="95" cm="1">
        <f t="array" aca="1" ref="AG4" ca="1">IFERROR(INDIRECT($A4&amp;"!W1８"),"")</f>
        <v>0</v>
      </c>
      <c r="AH4" s="95" cm="1">
        <f t="array" aca="1" ref="AH4" ca="1">IFERROR(INDIRECT($A4&amp;"!W１９"),"")</f>
        <v>0</v>
      </c>
      <c r="AI4" s="102" cm="1">
        <f t="array" aca="1" ref="AI4" ca="1">IFERROR(INDIRECT($A4&amp;"!W２０"),"")</f>
        <v>0</v>
      </c>
      <c r="AJ4" s="102" t="str" cm="1">
        <f t="array" aca="1" ref="AJ4" ca="1">IFERROR(INDIRECT($A4&amp;"!W２１"),"")</f>
        <v/>
      </c>
      <c r="AK4" s="95" cm="1">
        <f t="array" aca="1" ref="AK4" ca="1">IFERROR(INDIRECT($A4&amp;"!w２２"),"")</f>
        <v>0</v>
      </c>
      <c r="AL4" s="103" cm="1">
        <f t="array" aca="1" ref="AL4" ca="1">IFERROR(INDIRECT($A4&amp;"!W２３ "),"")</f>
        <v>0</v>
      </c>
      <c r="AM4" s="102" t="str" cm="1">
        <f t="array" aca="1" ref="AM4" ca="1">IFERROR(INDIRECT($A4&amp;"!W２6"),"")</f>
        <v/>
      </c>
      <c r="AN4" s="102" cm="1">
        <f t="array" aca="1" ref="AN4" ca="1">IFERROR(INDIRECT($A4&amp;"!W29"),"")</f>
        <v>0</v>
      </c>
      <c r="AO4" s="102" cm="1">
        <f t="array" aca="1" ref="AO4" ca="1">IFERROR(INDIRECT($A4&amp;"!W3０"),"")</f>
        <v>0</v>
      </c>
      <c r="AP4" s="102" cm="1">
        <f t="array" aca="1" ref="AP4" ca="1">IFERROR(INDIRECT($A4&amp;"!W3２"),"")</f>
        <v>0</v>
      </c>
      <c r="AQ4" s="102" cm="1">
        <f t="array" aca="1" ref="AQ4" ca="1">IFERROR(INDIRECT($A4&amp;"!Z30"),"")</f>
        <v>0</v>
      </c>
      <c r="AR4" s="102" cm="1">
        <f t="array" aca="1" ref="AR4" ca="1">IFERROR(INDIRECT($A4&amp;"!z33"),"")</f>
        <v>0</v>
      </c>
      <c r="AS4" s="102" cm="1">
        <f t="array" aca="1" ref="AS4" ca="1">IFERROR(INDIRECT($A4&amp;"!w３４"),"")</f>
        <v>0</v>
      </c>
      <c r="AT4" s="102" cm="1">
        <f t="array" aca="1" ref="AT4" ca="1">IFERROR(INDIRECT($A4&amp;"!K30"),"")</f>
        <v>0</v>
      </c>
      <c r="AU4" s="102" t="str" cm="1">
        <f t="array" aca="1" ref="AU4" ca="1">IFERROR(INDIRECT($A4&amp;"!AS32"),"")</f>
        <v>特別貢献手当の支給</v>
      </c>
      <c r="AV4" s="102" cm="1">
        <f t="array" aca="1" ref="AV4" ca="1">IFERROR(INDIRECT($A4&amp;"!K31"),"")</f>
        <v>0</v>
      </c>
      <c r="AW4" s="102" cm="1">
        <f t="array" aca="1" ref="AW4" ca="1">IFERROR(INDIRECT($A4&amp;"!U37"),"")</f>
        <v>0</v>
      </c>
      <c r="AX4" s="102" cm="1">
        <f t="array" aca="1" ref="AX4" ca="1">IFERROR(INDIRECT($A4&amp;"!U38"),"")</f>
        <v>0</v>
      </c>
      <c r="AY4" s="102" cm="1">
        <f t="array" aca="1" ref="AY4" ca="1">IFERROR(INDIRECT($A4&amp;"!U39"),"")</f>
        <v>0</v>
      </c>
      <c r="AZ4" s="102" cm="1">
        <f t="array" aca="1" ref="AZ4" ca="1">IFERROR(INDIRECT($A4&amp;"!W37"),"")</f>
        <v>0</v>
      </c>
      <c r="BA4" s="102" cm="1">
        <f t="array" aca="1" ref="BA4" ca="1">IFERROR(INDIRECT($A4&amp;"!W39"),"")</f>
        <v>0</v>
      </c>
      <c r="BB4" s="102" t="str" cm="1">
        <f t="array" aca="1" ref="BB4" ca="1">IFERROR(INDIRECT($A4&amp;"!AB37"),"")</f>
        <v/>
      </c>
      <c r="BC4" s="102" t="str" cm="1">
        <f t="array" aca="1" ref="BC4" ca="1">IFERROR(INDIRECT($A4&amp;"!AB38"),"")</f>
        <v/>
      </c>
      <c r="BD4" s="102" t="str" cm="1">
        <f t="array" aca="1" ref="BD4" ca="1">IFERROR(INDIRECT($A4&amp;"!AB39"),"")</f>
        <v/>
      </c>
      <c r="BE4" s="102" t="b" cm="1">
        <f t="array" aca="1" ref="BE4" ca="1">IFERROR(INDIRECT($A4&amp;"!A54"),"")</f>
        <v>0</v>
      </c>
      <c r="BF4" s="102" t="b" cm="1">
        <f t="array" aca="1" ref="BF4" ca="1">IFERROR(INDIRECT($A4&amp;"!A56"),"")</f>
        <v>0</v>
      </c>
      <c r="BG4" s="102" t="b" cm="1">
        <f t="array" aca="1" ref="BG4" ca="1">IFERROR(INDIRECT($A4&amp;"!A59"),"")</f>
        <v>0</v>
      </c>
      <c r="BH4" s="102" t="b" cm="1">
        <f t="array" aca="1" ref="BH4" ca="1">IFERROR(INDIRECT($A4&amp;"!A61"),"")</f>
        <v>0</v>
      </c>
      <c r="BI4" s="102" t="b" cm="1">
        <f t="array" aca="1" ref="BI4" ca="1">IFERROR(INDIRECT($A4&amp;"!A70"),"")</f>
        <v>0</v>
      </c>
      <c r="BJ4" s="102" t="b" cm="1">
        <f t="array" aca="1" ref="BJ4" ca="1">IFERROR(INDIRECT($A4&amp;"!A73"),"")</f>
        <v>0</v>
      </c>
      <c r="BK4" s="102" t="b" cm="1">
        <f t="array" aca="1" ref="BK4" ca="1">IFERROR(INDIRECT($A4&amp;"!A76"),"")</f>
        <v>0</v>
      </c>
      <c r="BL4" s="95" t="b" cm="1">
        <f t="array" aca="1" ref="BL4" ca="1">IFERROR(INDIRECT($A4&amp;"!A80"),"")</f>
        <v>0</v>
      </c>
      <c r="BM4" s="95" t="str" cm="1">
        <f t="array" aca="1" ref="BM4" ca="1">IFERROR(INDIRECT($A4&amp;"!U45"),"")</f>
        <v/>
      </c>
      <c r="BN4" s="95" t="str" cm="1">
        <f t="array" aca="1" ref="BN4" ca="1">IFERROR(INDIRECT($A4&amp;"!ｘ45"),"")</f>
        <v>研究支援担当　●●</v>
      </c>
      <c r="BO4" s="95" cm="1">
        <f t="array" aca="1" ref="BO4" ca="1">IFERROR(INDIRECT($A4&amp;"!U46"),"")</f>
        <v>0</v>
      </c>
      <c r="BP4" s="95" cm="1">
        <f t="array" aca="1" ref="BP4" ca="1">IFERROR(INDIRECT($A4&amp;"!U4７"),"")</f>
        <v>0</v>
      </c>
    </row>
    <row r="5" spans="1:79" s="95" customFormat="1" ht="54.6" customHeight="1">
      <c r="A5" s="95">
        <v>1</v>
      </c>
      <c r="B5" s="96" t="str">
        <f t="shared" si="1"/>
        <v>Link</v>
      </c>
      <c r="C5" s="95" t="str" cm="1">
        <f t="array" aca="1" ref="C5" ca="1">IFERROR(INDIRECT($A5&amp;"!ｋ８"),"")</f>
        <v/>
      </c>
      <c r="D5" s="95" t="str" cm="1">
        <f t="array" aca="1" ref="D5" ca="1">IFERROR(INDIRECT($A5&amp;"!ｋ９"),"")</f>
        <v/>
      </c>
      <c r="E5" s="97" t="str" cm="1">
        <f t="array" aca="1" ref="E5" ca="1">IFERROR(INDIRECT($A5&amp;"!AQ10"),"")</f>
        <v/>
      </c>
      <c r="F5" s="97" t="str" cm="1">
        <f t="array" aca="1" ref="F5" ca="1">IFERROR(INDIRECT($A5&amp;"!AQ11"),"")</f>
        <v/>
      </c>
      <c r="G5" s="95" t="str" cm="1">
        <f t="array" aca="1" ref="G5" ca="1">IFERROR(INDIRECT($A5&amp;"!I42"),"")</f>
        <v/>
      </c>
      <c r="H5" s="95" t="str" cm="1">
        <f t="array" aca="1" ref="H5" ca="1">IFERROR(INDIRECT($A5&amp;"!L42"),"")</f>
        <v/>
      </c>
      <c r="I5" s="95" t="str" cm="1">
        <f t="array" aca="1" ref="I5" ca="1">IFERROR(INDIRECT($A5&amp;"!I43"),"")</f>
        <v/>
      </c>
      <c r="J5" s="95" t="str" cm="1">
        <f t="array" aca="1" ref="J5" ca="1">IFERROR(INDIRECT($A5&amp;"!L43"),"")</f>
        <v/>
      </c>
      <c r="K5" s="95" t="str" cm="1">
        <f t="array" aca="1" ref="K5" ca="1">IFERROR(INDIRECT($A5&amp;"!I44"),"")</f>
        <v/>
      </c>
      <c r="L5" s="95" t="str" cm="1">
        <f t="array" aca="1" ref="L5" ca="1">IFERROR(INDIRECT($A5&amp;"!L44"),"")</f>
        <v/>
      </c>
      <c r="M5" s="95" t="str" cm="1">
        <f t="array" aca="1" ref="M5" ca="1">IFERROR(INDIRECT($A5&amp;"!I45"),"")</f>
        <v/>
      </c>
      <c r="N5" s="95" t="str" cm="1">
        <f t="array" aca="1" ref="N5" ca="1">IFERROR(INDIRECT($A5&amp;"!L45"),"")</f>
        <v/>
      </c>
      <c r="O5" s="95" t="str" cm="1">
        <f t="array" aca="1" ref="O5" ca="1">IFERROR(INDIRECT($A5&amp;"!D18"),"")</f>
        <v/>
      </c>
      <c r="P5" s="95" t="str" cm="1">
        <f t="array" aca="1" ref="P5" ca="1">IFERROR(INDIRECT($A5&amp;"!D19"),"")</f>
        <v/>
      </c>
      <c r="Q5" s="95" t="str" cm="1">
        <f t="array" aca="1" ref="Q5" ca="1">IFERROR(INDIRECT($A5&amp;"!D20"),"")</f>
        <v/>
      </c>
      <c r="R5" s="95" t="str" cm="1">
        <f t="array" aca="1" ref="R5" ca="1">IFERROR(INDIRECT($A5&amp;"!AS34"),"")</f>
        <v/>
      </c>
      <c r="S5" s="95" t="str" cm="1">
        <f t="array" aca="1" ref="S5" ca="1">IFERROR(INDIRECT($A5&amp;"!W3"),"")</f>
        <v/>
      </c>
      <c r="T5" s="98" t="str" cm="1">
        <f t="array" aca="1" ref="T5" ca="1">IFERROR(INDIRECT($A5&amp;"!AQ3"),"")</f>
        <v/>
      </c>
      <c r="U5" s="98" t="str" cm="1">
        <f t="array" aca="1" ref="U5" ca="1">IFERROR(INDIRECT($A5&amp;"!AQ4"),"")</f>
        <v/>
      </c>
      <c r="V5" s="98" t="str" cm="1">
        <f t="array" aca="1" ref="V5" ca="1">IFERROR(INDIRECT($A5&amp;"!AQ5"),"")</f>
        <v/>
      </c>
      <c r="W5" s="98" t="str" cm="1">
        <f t="array" aca="1" ref="W5" ca="1">IFERROR(INDIRECT($A5&amp;"!AQ6"),"")</f>
        <v/>
      </c>
      <c r="X5" s="99" t="str" cm="1">
        <f t="array" aca="1" ref="X5" ca="1">IFERROR(INDIRECT($A5&amp;"!AQ7"),"")</f>
        <v/>
      </c>
      <c r="Y5" s="100" t="str" cm="1">
        <f t="array" aca="1" ref="Y5" ca="1">IFERROR(INDIRECT($A5&amp;"!AQ1３"),"")</f>
        <v/>
      </c>
      <c r="Z5" s="98" t="str" cm="1">
        <f t="array" aca="1" ref="Z5" ca="1">IFERROR(INDIRECT($A5&amp;"!AQ8"),"")</f>
        <v/>
      </c>
      <c r="AA5" s="95" t="str" cm="1">
        <f t="array" aca="1" ref="AA5" ca="1">IFERROR(INDIRECT($A5&amp;"!W４"),"")</f>
        <v/>
      </c>
      <c r="AB5" s="95" t="str" cm="1">
        <f t="array" aca="1" ref="AB5" ca="1">IFERROR(INDIRECT($A5&amp;"!W５"),"")</f>
        <v/>
      </c>
      <c r="AC5" s="101" t="str" cm="1">
        <f t="array" aca="1" ref="AC5" ca="1">IFERROR(INDIRECT($A5&amp;"!W1４"),"")</f>
        <v/>
      </c>
      <c r="AD5" s="95" t="str" cm="1">
        <f t="array" aca="1" ref="AD5" ca="1">IFERROR(INDIRECT($A5&amp;"!W1５"),"")</f>
        <v/>
      </c>
      <c r="AE5" s="95" t="str" cm="1">
        <f t="array" aca="1" ref="AE5" ca="1">IFERROR(INDIRECT($A5&amp;"!W1６"),"")</f>
        <v/>
      </c>
      <c r="AF5" s="95" t="str" cm="1">
        <f t="array" aca="1" ref="AF5" ca="1">IFERROR(INDIRECT($A5&amp;"!W１７"),"")</f>
        <v/>
      </c>
      <c r="AG5" s="95" t="str" cm="1">
        <f t="array" aca="1" ref="AG5" ca="1">IFERROR(INDIRECT($A5&amp;"!W1８"),"")</f>
        <v/>
      </c>
      <c r="AH5" s="95" t="str" cm="1">
        <f t="array" aca="1" ref="AH5" ca="1">IFERROR(INDIRECT($A5&amp;"!W１９"),"")</f>
        <v/>
      </c>
      <c r="AI5" s="102" t="str" cm="1">
        <f t="array" aca="1" ref="AI5" ca="1">IFERROR(INDIRECT($A5&amp;"!W２０"),"")</f>
        <v/>
      </c>
      <c r="AJ5" s="102" t="str" cm="1">
        <f t="array" aca="1" ref="AJ5" ca="1">IFERROR(INDIRECT($A5&amp;"!W２１"),"")</f>
        <v/>
      </c>
      <c r="AK5" s="95" t="str" cm="1">
        <f t="array" aca="1" ref="AK5" ca="1">IFERROR(INDIRECT($A5&amp;"!w２２"),"")</f>
        <v/>
      </c>
      <c r="AL5" s="103" t="str" cm="1">
        <f t="array" aca="1" ref="AL5" ca="1">IFERROR(INDIRECT($A5&amp;"!W２３ "),"")</f>
        <v/>
      </c>
      <c r="AM5" s="102" t="str" cm="1">
        <f t="array" aca="1" ref="AM5" ca="1">IFERROR(INDIRECT($A5&amp;"!W２6"),"")</f>
        <v/>
      </c>
      <c r="AN5" s="102" t="str" cm="1">
        <f t="array" aca="1" ref="AN5" ca="1">IFERROR(INDIRECT($A5&amp;"!W29"),"")</f>
        <v/>
      </c>
      <c r="AO5" s="102" t="str" cm="1">
        <f t="array" aca="1" ref="AO5" ca="1">IFERROR(INDIRECT($A5&amp;"!W3０"),"")</f>
        <v/>
      </c>
      <c r="AP5" s="102" t="str" cm="1">
        <f t="array" aca="1" ref="AP5" ca="1">IFERROR(INDIRECT($A5&amp;"!W3２"),"")</f>
        <v/>
      </c>
      <c r="AQ5" s="102" t="str" cm="1">
        <f t="array" aca="1" ref="AQ5" ca="1">IFERROR(INDIRECT($A5&amp;"!Z30"),"")</f>
        <v/>
      </c>
      <c r="AR5" s="102" t="str" cm="1">
        <f t="array" aca="1" ref="AR5" ca="1">IFERROR(INDIRECT($A5&amp;"!z33"),"")</f>
        <v/>
      </c>
      <c r="AS5" s="102" t="str" cm="1">
        <f t="array" aca="1" ref="AS5" ca="1">IFERROR(INDIRECT($A5&amp;"!w３４"),"")</f>
        <v/>
      </c>
      <c r="AT5" s="102" t="str" cm="1">
        <f t="array" aca="1" ref="AT5" ca="1">IFERROR(INDIRECT($A5&amp;"!K30"),"")</f>
        <v/>
      </c>
      <c r="AU5" s="102" t="str" cm="1">
        <f t="array" aca="1" ref="AU5" ca="1">IFERROR(INDIRECT($A5&amp;"!AS32"),"")</f>
        <v/>
      </c>
      <c r="AV5" s="102" t="str" cm="1">
        <f t="array" aca="1" ref="AV5" ca="1">IFERROR(INDIRECT($A5&amp;"!K31"),"")</f>
        <v/>
      </c>
      <c r="AW5" s="102" t="str" cm="1">
        <f t="array" aca="1" ref="AW5" ca="1">IFERROR(INDIRECT($A5&amp;"!U37"),"")</f>
        <v/>
      </c>
      <c r="AX5" s="102" t="str" cm="1">
        <f t="array" aca="1" ref="AX5" ca="1">IFERROR(INDIRECT($A5&amp;"!U38"),"")</f>
        <v/>
      </c>
      <c r="AY5" s="102" t="str" cm="1">
        <f t="array" aca="1" ref="AY5" ca="1">IFERROR(INDIRECT($A5&amp;"!U39"),"")</f>
        <v/>
      </c>
      <c r="AZ5" s="102" t="str" cm="1">
        <f t="array" aca="1" ref="AZ5" ca="1">IFERROR(INDIRECT($A5&amp;"!W37"),"")</f>
        <v/>
      </c>
      <c r="BA5" s="102" t="str" cm="1">
        <f t="array" aca="1" ref="BA5" ca="1">IFERROR(INDIRECT($A5&amp;"!W39"),"")</f>
        <v/>
      </c>
      <c r="BB5" s="102" t="str" cm="1">
        <f t="array" aca="1" ref="BB5" ca="1">IFERROR(INDIRECT($A5&amp;"!AB37"),"")</f>
        <v/>
      </c>
      <c r="BC5" s="102" t="str" cm="1">
        <f t="array" aca="1" ref="BC5" ca="1">IFERROR(INDIRECT($A5&amp;"!AB38"),"")</f>
        <v/>
      </c>
      <c r="BD5" s="102" t="str" cm="1">
        <f t="array" aca="1" ref="BD5" ca="1">IFERROR(INDIRECT($A5&amp;"!AB39"),"")</f>
        <v/>
      </c>
      <c r="BE5" s="102" t="str" cm="1">
        <f t="array" aca="1" ref="BE5" ca="1">IFERROR(INDIRECT($A5&amp;"!A54"),"")</f>
        <v/>
      </c>
      <c r="BF5" s="102" t="str" cm="1">
        <f t="array" aca="1" ref="BF5" ca="1">IFERROR(INDIRECT($A5&amp;"!A56"),"")</f>
        <v/>
      </c>
      <c r="BG5" s="102" t="str" cm="1">
        <f t="array" aca="1" ref="BG5" ca="1">IFERROR(INDIRECT($A5&amp;"!A59"),"")</f>
        <v/>
      </c>
      <c r="BH5" s="102" t="str" cm="1">
        <f t="array" aca="1" ref="BH5" ca="1">IFERROR(INDIRECT($A5&amp;"!A61"),"")</f>
        <v/>
      </c>
      <c r="BI5" s="102" t="str" cm="1">
        <f t="array" aca="1" ref="BI5" ca="1">IFERROR(INDIRECT($A5&amp;"!A70"),"")</f>
        <v/>
      </c>
      <c r="BJ5" s="102" t="str" cm="1">
        <f t="array" aca="1" ref="BJ5" ca="1">IFERROR(INDIRECT($A5&amp;"!A73"),"")</f>
        <v/>
      </c>
      <c r="BK5" s="102" t="str" cm="1">
        <f t="array" aca="1" ref="BK5" ca="1">IFERROR(INDIRECT($A5&amp;"!A76"),"")</f>
        <v/>
      </c>
      <c r="BL5" s="95" t="str" cm="1">
        <f t="array" aca="1" ref="BL5" ca="1">IFERROR(INDIRECT($A5&amp;"!A80"),"")</f>
        <v/>
      </c>
      <c r="BM5" s="95" t="str" cm="1">
        <f t="array" aca="1" ref="BM5" ca="1">IFERROR(INDIRECT($A5&amp;"!U45"),"")</f>
        <v/>
      </c>
      <c r="BN5" s="95" t="str" cm="1">
        <f t="array" aca="1" ref="BN5" ca="1">IFERROR(INDIRECT($A5&amp;"!ｘ45"),"")</f>
        <v/>
      </c>
      <c r="BO5" s="95" t="str" cm="1">
        <f t="array" aca="1" ref="BO5" ca="1">IFERROR(INDIRECT($A5&amp;"!U46"),"")</f>
        <v/>
      </c>
      <c r="BP5" s="95" t="str" cm="1">
        <f t="array" aca="1" ref="BP5" ca="1">IFERROR(INDIRECT($A5&amp;"!U4７"),"")</f>
        <v/>
      </c>
    </row>
    <row r="6" spans="1:79" s="95" customFormat="1" ht="54.6" customHeight="1">
      <c r="A6" s="95">
        <v>2</v>
      </c>
      <c r="B6" s="96" t="str">
        <f t="shared" si="1"/>
        <v>Link</v>
      </c>
      <c r="C6" s="95" t="str" cm="1">
        <f t="array" aca="1" ref="C6" ca="1">IFERROR(INDIRECT($A6&amp;"!ｋ８"),"")</f>
        <v/>
      </c>
      <c r="D6" s="95" t="str" cm="1">
        <f t="array" aca="1" ref="D6" ca="1">IFERROR(INDIRECT($A6&amp;"!ｋ９"),"")</f>
        <v/>
      </c>
      <c r="E6" s="97" t="str" cm="1">
        <f t="array" aca="1" ref="E6" ca="1">IFERROR(INDIRECT($A6&amp;"!AQ10"),"")</f>
        <v/>
      </c>
      <c r="F6" s="97" t="str" cm="1">
        <f t="array" aca="1" ref="F6" ca="1">IFERROR(INDIRECT($A6&amp;"!AQ11"),"")</f>
        <v/>
      </c>
      <c r="G6" s="95" t="str" cm="1">
        <f t="array" aca="1" ref="G6" ca="1">IFERROR(INDIRECT($A6&amp;"!I42"),"")</f>
        <v/>
      </c>
      <c r="H6" s="95" t="str" cm="1">
        <f t="array" aca="1" ref="H6" ca="1">IFERROR(INDIRECT($A6&amp;"!L42"),"")</f>
        <v/>
      </c>
      <c r="I6" s="95" t="str" cm="1">
        <f t="array" aca="1" ref="I6" ca="1">IFERROR(INDIRECT($A6&amp;"!I43"),"")</f>
        <v/>
      </c>
      <c r="J6" s="95" t="str" cm="1">
        <f t="array" aca="1" ref="J6" ca="1">IFERROR(INDIRECT($A6&amp;"!L43"),"")</f>
        <v/>
      </c>
      <c r="K6" s="95" t="str" cm="1">
        <f t="array" aca="1" ref="K6" ca="1">IFERROR(INDIRECT($A6&amp;"!I44"),"")</f>
        <v/>
      </c>
      <c r="L6" s="95" t="str" cm="1">
        <f t="array" aca="1" ref="L6" ca="1">IFERROR(INDIRECT($A6&amp;"!L44"),"")</f>
        <v/>
      </c>
      <c r="M6" s="95" t="str" cm="1">
        <f t="array" aca="1" ref="M6" ca="1">IFERROR(INDIRECT($A6&amp;"!I45"),"")</f>
        <v/>
      </c>
      <c r="N6" s="95" t="str" cm="1">
        <f t="array" aca="1" ref="N6" ca="1">IFERROR(INDIRECT($A6&amp;"!L45"),"")</f>
        <v/>
      </c>
      <c r="O6" s="95" t="str" cm="1">
        <f t="array" aca="1" ref="O6" ca="1">IFERROR(INDIRECT($A6&amp;"!D18"),"")</f>
        <v/>
      </c>
      <c r="P6" s="95" t="str" cm="1">
        <f t="array" aca="1" ref="P6" ca="1">IFERROR(INDIRECT($A6&amp;"!D19"),"")</f>
        <v/>
      </c>
      <c r="Q6" s="95" t="str" cm="1">
        <f t="array" aca="1" ref="Q6" ca="1">IFERROR(INDIRECT($A6&amp;"!D20"),"")</f>
        <v/>
      </c>
      <c r="R6" s="95" t="str" cm="1">
        <f t="array" aca="1" ref="R6" ca="1">IFERROR(INDIRECT($A6&amp;"!AS34"),"")</f>
        <v/>
      </c>
      <c r="S6" s="95" t="str" cm="1">
        <f t="array" aca="1" ref="S6" ca="1">IFERROR(INDIRECT($A6&amp;"!W3"),"")</f>
        <v/>
      </c>
      <c r="T6" s="98" t="str" cm="1">
        <f t="array" aca="1" ref="T6" ca="1">IFERROR(INDIRECT($A6&amp;"!AQ3"),"")</f>
        <v/>
      </c>
      <c r="U6" s="98" t="str" cm="1">
        <f t="array" aca="1" ref="U6" ca="1">IFERROR(INDIRECT($A6&amp;"!AQ4"),"")</f>
        <v/>
      </c>
      <c r="V6" s="98" t="str" cm="1">
        <f t="array" aca="1" ref="V6" ca="1">IFERROR(INDIRECT($A6&amp;"!AQ5"),"")</f>
        <v/>
      </c>
      <c r="W6" s="98" t="str" cm="1">
        <f t="array" aca="1" ref="W6" ca="1">IFERROR(INDIRECT($A6&amp;"!AQ6"),"")</f>
        <v/>
      </c>
      <c r="X6" s="99" t="str" cm="1">
        <f t="array" aca="1" ref="X6" ca="1">IFERROR(INDIRECT($A6&amp;"!AQ7"),"")</f>
        <v/>
      </c>
      <c r="Y6" s="100" t="str" cm="1">
        <f t="array" aca="1" ref="Y6" ca="1">IFERROR(INDIRECT($A6&amp;"!AQ1３"),"")</f>
        <v/>
      </c>
      <c r="Z6" s="98" t="str" cm="1">
        <f t="array" aca="1" ref="Z6" ca="1">IFERROR(INDIRECT($A6&amp;"!AQ8"),"")</f>
        <v/>
      </c>
      <c r="AA6" s="95" t="str" cm="1">
        <f t="array" aca="1" ref="AA6" ca="1">IFERROR(INDIRECT($A6&amp;"!W４"),"")</f>
        <v/>
      </c>
      <c r="AB6" s="95" t="str" cm="1">
        <f t="array" aca="1" ref="AB6" ca="1">IFERROR(INDIRECT($A6&amp;"!W５"),"")</f>
        <v/>
      </c>
      <c r="AC6" s="101" t="str" cm="1">
        <f t="array" aca="1" ref="AC6" ca="1">IFERROR(INDIRECT($A6&amp;"!W1４"),"")</f>
        <v/>
      </c>
      <c r="AD6" s="95" t="str" cm="1">
        <f t="array" aca="1" ref="AD6" ca="1">IFERROR(INDIRECT($A6&amp;"!W1５"),"")</f>
        <v/>
      </c>
      <c r="AE6" s="95" t="str" cm="1">
        <f t="array" aca="1" ref="AE6" ca="1">IFERROR(INDIRECT($A6&amp;"!W1６"),"")</f>
        <v/>
      </c>
      <c r="AF6" s="95" t="str" cm="1">
        <f t="array" aca="1" ref="AF6" ca="1">IFERROR(INDIRECT($A6&amp;"!W１７"),"")</f>
        <v/>
      </c>
      <c r="AG6" s="95" t="str" cm="1">
        <f t="array" aca="1" ref="AG6" ca="1">IFERROR(INDIRECT($A6&amp;"!W1８"),"")</f>
        <v/>
      </c>
      <c r="AH6" s="95" t="str" cm="1">
        <f t="array" aca="1" ref="AH6" ca="1">IFERROR(INDIRECT($A6&amp;"!W１９"),"")</f>
        <v/>
      </c>
      <c r="AI6" s="102" t="str" cm="1">
        <f t="array" aca="1" ref="AI6" ca="1">IFERROR(INDIRECT($A6&amp;"!W２０"),"")</f>
        <v/>
      </c>
      <c r="AJ6" s="102" t="str" cm="1">
        <f t="array" aca="1" ref="AJ6" ca="1">IFERROR(INDIRECT($A6&amp;"!W２１"),"")</f>
        <v/>
      </c>
      <c r="AK6" s="95" t="str" cm="1">
        <f t="array" aca="1" ref="AK6" ca="1">IFERROR(INDIRECT($A6&amp;"!w２２"),"")</f>
        <v/>
      </c>
      <c r="AL6" s="103" t="str" cm="1">
        <f t="array" aca="1" ref="AL6" ca="1">IFERROR(INDIRECT($A6&amp;"!W２３ "),"")</f>
        <v/>
      </c>
      <c r="AM6" s="102" t="str" cm="1">
        <f t="array" aca="1" ref="AM6" ca="1">IFERROR(INDIRECT($A6&amp;"!W２6"),"")</f>
        <v/>
      </c>
      <c r="AN6" s="102" t="str" cm="1">
        <f t="array" aca="1" ref="AN6" ca="1">IFERROR(INDIRECT($A6&amp;"!W29"),"")</f>
        <v/>
      </c>
      <c r="AO6" s="102" t="str" cm="1">
        <f t="array" aca="1" ref="AO6" ca="1">IFERROR(INDIRECT($A6&amp;"!W3０"),"")</f>
        <v/>
      </c>
      <c r="AP6" s="102" t="str" cm="1">
        <f t="array" aca="1" ref="AP6" ca="1">IFERROR(INDIRECT($A6&amp;"!W3２"),"")</f>
        <v/>
      </c>
      <c r="AQ6" s="102" t="str" cm="1">
        <f t="array" aca="1" ref="AQ6" ca="1">IFERROR(INDIRECT($A6&amp;"!Z30"),"")</f>
        <v/>
      </c>
      <c r="AR6" s="102" t="str" cm="1">
        <f t="array" aca="1" ref="AR6" ca="1">IFERROR(INDIRECT($A6&amp;"!z33"),"")</f>
        <v/>
      </c>
      <c r="AS6" s="102" t="str" cm="1">
        <f t="array" aca="1" ref="AS6" ca="1">IFERROR(INDIRECT($A6&amp;"!w３４"),"")</f>
        <v/>
      </c>
      <c r="AT6" s="102" t="str" cm="1">
        <f t="array" aca="1" ref="AT6" ca="1">IFERROR(INDIRECT($A6&amp;"!K30"),"")</f>
        <v/>
      </c>
      <c r="AU6" s="102" t="str" cm="1">
        <f t="array" aca="1" ref="AU6" ca="1">IFERROR(INDIRECT($A6&amp;"!AS32"),"")</f>
        <v/>
      </c>
      <c r="AV6" s="102" t="str" cm="1">
        <f t="array" aca="1" ref="AV6" ca="1">IFERROR(INDIRECT($A6&amp;"!K31"),"")</f>
        <v/>
      </c>
      <c r="AW6" s="102" t="str" cm="1">
        <f t="array" aca="1" ref="AW6" ca="1">IFERROR(INDIRECT($A6&amp;"!U37"),"")</f>
        <v/>
      </c>
      <c r="AX6" s="102" t="str" cm="1">
        <f t="array" aca="1" ref="AX6" ca="1">IFERROR(INDIRECT($A6&amp;"!U38"),"")</f>
        <v/>
      </c>
      <c r="AY6" s="102" t="str" cm="1">
        <f t="array" aca="1" ref="AY6" ca="1">IFERROR(INDIRECT($A6&amp;"!U39"),"")</f>
        <v/>
      </c>
      <c r="AZ6" s="102" t="str" cm="1">
        <f t="array" aca="1" ref="AZ6" ca="1">IFERROR(INDIRECT($A6&amp;"!W37"),"")</f>
        <v/>
      </c>
      <c r="BA6" s="102" t="str" cm="1">
        <f t="array" aca="1" ref="BA6" ca="1">IFERROR(INDIRECT($A6&amp;"!W39"),"")</f>
        <v/>
      </c>
      <c r="BB6" s="102" t="str" cm="1">
        <f t="array" aca="1" ref="BB6" ca="1">IFERROR(INDIRECT($A6&amp;"!AB37"),"")</f>
        <v/>
      </c>
      <c r="BC6" s="102" t="str" cm="1">
        <f t="array" aca="1" ref="BC6" ca="1">IFERROR(INDIRECT($A6&amp;"!AB38"),"")</f>
        <v/>
      </c>
      <c r="BD6" s="102" t="str" cm="1">
        <f t="array" aca="1" ref="BD6" ca="1">IFERROR(INDIRECT($A6&amp;"!AB39"),"")</f>
        <v/>
      </c>
      <c r="BE6" s="102" t="str" cm="1">
        <f t="array" aca="1" ref="BE6" ca="1">IFERROR(INDIRECT($A6&amp;"!A54"),"")</f>
        <v/>
      </c>
      <c r="BF6" s="102" t="str" cm="1">
        <f t="array" aca="1" ref="BF6" ca="1">IFERROR(INDIRECT($A6&amp;"!A56"),"")</f>
        <v/>
      </c>
      <c r="BG6" s="102" t="str" cm="1">
        <f t="array" aca="1" ref="BG6" ca="1">IFERROR(INDIRECT($A6&amp;"!A59"),"")</f>
        <v/>
      </c>
      <c r="BH6" s="102" t="str" cm="1">
        <f t="array" aca="1" ref="BH6" ca="1">IFERROR(INDIRECT($A6&amp;"!A61"),"")</f>
        <v/>
      </c>
      <c r="BI6" s="102" t="str" cm="1">
        <f t="array" aca="1" ref="BI6" ca="1">IFERROR(INDIRECT($A6&amp;"!A70"),"")</f>
        <v/>
      </c>
      <c r="BJ6" s="102" t="str" cm="1">
        <f t="array" aca="1" ref="BJ6" ca="1">IFERROR(INDIRECT($A6&amp;"!A73"),"")</f>
        <v/>
      </c>
      <c r="BK6" s="102" t="str" cm="1">
        <f t="array" aca="1" ref="BK6" ca="1">IFERROR(INDIRECT($A6&amp;"!A76"),"")</f>
        <v/>
      </c>
      <c r="BL6" s="95" t="str" cm="1">
        <f t="array" aca="1" ref="BL6" ca="1">IFERROR(INDIRECT($A6&amp;"!A80"),"")</f>
        <v/>
      </c>
      <c r="BM6" s="95" t="str" cm="1">
        <f t="array" aca="1" ref="BM6" ca="1">IFERROR(INDIRECT($A6&amp;"!U45"),"")</f>
        <v/>
      </c>
      <c r="BN6" s="95" t="str" cm="1">
        <f t="array" aca="1" ref="BN6" ca="1">IFERROR(INDIRECT($A6&amp;"!ｘ45"),"")</f>
        <v/>
      </c>
      <c r="BO6" s="95" t="str" cm="1">
        <f t="array" aca="1" ref="BO6" ca="1">IFERROR(INDIRECT($A6&amp;"!U46"),"")</f>
        <v/>
      </c>
      <c r="BP6" s="95" t="str" cm="1">
        <f t="array" aca="1" ref="BP6" ca="1">IFERROR(INDIRECT($A6&amp;"!U4７"),"")</f>
        <v/>
      </c>
    </row>
    <row r="7" spans="1:79" s="95" customFormat="1" ht="54.6" customHeight="1">
      <c r="A7" s="95">
        <v>3</v>
      </c>
      <c r="B7" s="96" t="str">
        <f t="shared" si="1"/>
        <v>Link</v>
      </c>
      <c r="C7" s="95" t="str" cm="1">
        <f t="array" aca="1" ref="C7" ca="1">IFERROR(INDIRECT($A7&amp;"!ｋ８"),"")</f>
        <v/>
      </c>
      <c r="D7" s="95" t="str" cm="1">
        <f t="array" aca="1" ref="D7" ca="1">IFERROR(INDIRECT($A7&amp;"!ｋ９"),"")</f>
        <v/>
      </c>
      <c r="E7" s="97" t="str" cm="1">
        <f t="array" aca="1" ref="E7" ca="1">IFERROR(INDIRECT($A7&amp;"!AQ10"),"")</f>
        <v/>
      </c>
      <c r="F7" s="97" t="str" cm="1">
        <f t="array" aca="1" ref="F7" ca="1">IFERROR(INDIRECT($A7&amp;"!AQ11"),"")</f>
        <v/>
      </c>
      <c r="G7" s="95" t="str" cm="1">
        <f t="array" aca="1" ref="G7" ca="1">IFERROR(INDIRECT($A7&amp;"!I42"),"")</f>
        <v/>
      </c>
      <c r="H7" s="95" t="str" cm="1">
        <f t="array" aca="1" ref="H7" ca="1">IFERROR(INDIRECT($A7&amp;"!L42"),"")</f>
        <v/>
      </c>
      <c r="I7" s="95" t="str" cm="1">
        <f t="array" aca="1" ref="I7" ca="1">IFERROR(INDIRECT($A7&amp;"!I43"),"")</f>
        <v/>
      </c>
      <c r="J7" s="95" t="str" cm="1">
        <f t="array" aca="1" ref="J7" ca="1">IFERROR(INDIRECT($A7&amp;"!L43"),"")</f>
        <v/>
      </c>
      <c r="K7" s="95" t="str" cm="1">
        <f t="array" aca="1" ref="K7" ca="1">IFERROR(INDIRECT($A7&amp;"!I44"),"")</f>
        <v/>
      </c>
      <c r="L7" s="95" t="str" cm="1">
        <f t="array" aca="1" ref="L7" ca="1">IFERROR(INDIRECT($A7&amp;"!L44"),"")</f>
        <v/>
      </c>
      <c r="M7" s="95" t="str" cm="1">
        <f t="array" aca="1" ref="M7" ca="1">IFERROR(INDIRECT($A7&amp;"!I45"),"")</f>
        <v/>
      </c>
      <c r="N7" s="95" t="str" cm="1">
        <f t="array" aca="1" ref="N7" ca="1">IFERROR(INDIRECT($A7&amp;"!L45"),"")</f>
        <v/>
      </c>
      <c r="O7" s="95" t="str" cm="1">
        <f t="array" aca="1" ref="O7" ca="1">IFERROR(INDIRECT($A7&amp;"!D18"),"")</f>
        <v/>
      </c>
      <c r="P7" s="95" t="str" cm="1">
        <f t="array" aca="1" ref="P7" ca="1">IFERROR(INDIRECT($A7&amp;"!D19"),"")</f>
        <v/>
      </c>
      <c r="Q7" s="95" t="str" cm="1">
        <f t="array" aca="1" ref="Q7" ca="1">IFERROR(INDIRECT($A7&amp;"!D20"),"")</f>
        <v/>
      </c>
      <c r="R7" s="95" t="str" cm="1">
        <f t="array" aca="1" ref="R7" ca="1">IFERROR(INDIRECT($A7&amp;"!AS34"),"")</f>
        <v/>
      </c>
      <c r="S7" s="95" t="str" cm="1">
        <f t="array" aca="1" ref="S7" ca="1">IFERROR(INDIRECT($A7&amp;"!W3"),"")</f>
        <v/>
      </c>
      <c r="T7" s="98" t="str" cm="1">
        <f t="array" aca="1" ref="T7" ca="1">IFERROR(INDIRECT($A7&amp;"!AQ3"),"")</f>
        <v/>
      </c>
      <c r="U7" s="98" t="str" cm="1">
        <f t="array" aca="1" ref="U7" ca="1">IFERROR(INDIRECT($A7&amp;"!AQ4"),"")</f>
        <v/>
      </c>
      <c r="V7" s="98" t="str" cm="1">
        <f t="array" aca="1" ref="V7" ca="1">IFERROR(INDIRECT($A7&amp;"!AQ5"),"")</f>
        <v/>
      </c>
      <c r="W7" s="98" t="str" cm="1">
        <f t="array" aca="1" ref="W7" ca="1">IFERROR(INDIRECT($A7&amp;"!AQ6"),"")</f>
        <v/>
      </c>
      <c r="X7" s="99" t="str" cm="1">
        <f t="array" aca="1" ref="X7" ca="1">IFERROR(INDIRECT($A7&amp;"!AQ7"),"")</f>
        <v/>
      </c>
      <c r="Y7" s="100" t="str" cm="1">
        <f t="array" aca="1" ref="Y7" ca="1">IFERROR(INDIRECT($A7&amp;"!AQ1３"),"")</f>
        <v/>
      </c>
      <c r="Z7" s="98" t="str" cm="1">
        <f t="array" aca="1" ref="Z7" ca="1">IFERROR(INDIRECT($A7&amp;"!AQ8"),"")</f>
        <v/>
      </c>
      <c r="AA7" s="95" t="str" cm="1">
        <f t="array" aca="1" ref="AA7" ca="1">IFERROR(INDIRECT($A7&amp;"!W４"),"")</f>
        <v/>
      </c>
      <c r="AB7" s="95" t="str" cm="1">
        <f t="array" aca="1" ref="AB7" ca="1">IFERROR(INDIRECT($A7&amp;"!W５"),"")</f>
        <v/>
      </c>
      <c r="AC7" s="101" t="str" cm="1">
        <f t="array" aca="1" ref="AC7" ca="1">IFERROR(INDIRECT($A7&amp;"!W1４"),"")</f>
        <v/>
      </c>
      <c r="AD7" s="95" t="str" cm="1">
        <f t="array" aca="1" ref="AD7" ca="1">IFERROR(INDIRECT($A7&amp;"!W1５"),"")</f>
        <v/>
      </c>
      <c r="AE7" s="95" t="str" cm="1">
        <f t="array" aca="1" ref="AE7" ca="1">IFERROR(INDIRECT($A7&amp;"!W1６"),"")</f>
        <v/>
      </c>
      <c r="AF7" s="95" t="str" cm="1">
        <f t="array" aca="1" ref="AF7" ca="1">IFERROR(INDIRECT($A7&amp;"!W１７"),"")</f>
        <v/>
      </c>
      <c r="AG7" s="95" t="str" cm="1">
        <f t="array" aca="1" ref="AG7" ca="1">IFERROR(INDIRECT($A7&amp;"!W1８"),"")</f>
        <v/>
      </c>
      <c r="AH7" s="95" t="str" cm="1">
        <f t="array" aca="1" ref="AH7" ca="1">IFERROR(INDIRECT($A7&amp;"!W１９"),"")</f>
        <v/>
      </c>
      <c r="AI7" s="102" t="str" cm="1">
        <f t="array" aca="1" ref="AI7" ca="1">IFERROR(INDIRECT($A7&amp;"!W２０"),"")</f>
        <v/>
      </c>
      <c r="AJ7" s="102" t="str" cm="1">
        <f t="array" aca="1" ref="AJ7" ca="1">IFERROR(INDIRECT($A7&amp;"!W２１"),"")</f>
        <v/>
      </c>
      <c r="AK7" s="95" t="str" cm="1">
        <f t="array" aca="1" ref="AK7" ca="1">IFERROR(INDIRECT($A7&amp;"!w２２"),"")</f>
        <v/>
      </c>
      <c r="AL7" s="103" t="str" cm="1">
        <f t="array" aca="1" ref="AL7" ca="1">IFERROR(INDIRECT($A7&amp;"!W２３ "),"")</f>
        <v/>
      </c>
      <c r="AM7" s="102" t="str" cm="1">
        <f t="array" aca="1" ref="AM7" ca="1">IFERROR(INDIRECT($A7&amp;"!W２6"),"")</f>
        <v/>
      </c>
      <c r="AN7" s="102" t="str" cm="1">
        <f t="array" aca="1" ref="AN7" ca="1">IFERROR(INDIRECT($A7&amp;"!W29"),"")</f>
        <v/>
      </c>
      <c r="AO7" s="102" t="str" cm="1">
        <f t="array" aca="1" ref="AO7" ca="1">IFERROR(INDIRECT($A7&amp;"!W3０"),"")</f>
        <v/>
      </c>
      <c r="AP7" s="102" t="str" cm="1">
        <f t="array" aca="1" ref="AP7" ca="1">IFERROR(INDIRECT($A7&amp;"!W3２"),"")</f>
        <v/>
      </c>
      <c r="AQ7" s="102" t="str" cm="1">
        <f t="array" aca="1" ref="AQ7" ca="1">IFERROR(INDIRECT($A7&amp;"!Z30"),"")</f>
        <v/>
      </c>
      <c r="AR7" s="102" t="str" cm="1">
        <f t="array" aca="1" ref="AR7" ca="1">IFERROR(INDIRECT($A7&amp;"!z33"),"")</f>
        <v/>
      </c>
      <c r="AS7" s="102" t="str" cm="1">
        <f t="array" aca="1" ref="AS7" ca="1">IFERROR(INDIRECT($A7&amp;"!w３４"),"")</f>
        <v/>
      </c>
      <c r="AT7" s="102" t="str" cm="1">
        <f t="array" aca="1" ref="AT7" ca="1">IFERROR(INDIRECT($A7&amp;"!K30"),"")</f>
        <v/>
      </c>
      <c r="AU7" s="102" t="str" cm="1">
        <f t="array" aca="1" ref="AU7" ca="1">IFERROR(INDIRECT($A7&amp;"!AS32"),"")</f>
        <v/>
      </c>
      <c r="AV7" s="102" t="str" cm="1">
        <f t="array" aca="1" ref="AV7" ca="1">IFERROR(INDIRECT($A7&amp;"!K31"),"")</f>
        <v/>
      </c>
      <c r="AW7" s="102" t="str" cm="1">
        <f t="array" aca="1" ref="AW7" ca="1">IFERROR(INDIRECT($A7&amp;"!U37"),"")</f>
        <v/>
      </c>
      <c r="AX7" s="102" t="str" cm="1">
        <f t="array" aca="1" ref="AX7" ca="1">IFERROR(INDIRECT($A7&amp;"!U38"),"")</f>
        <v/>
      </c>
      <c r="AY7" s="102" t="str" cm="1">
        <f t="array" aca="1" ref="AY7" ca="1">IFERROR(INDIRECT($A7&amp;"!U39"),"")</f>
        <v/>
      </c>
      <c r="AZ7" s="102" t="str" cm="1">
        <f t="array" aca="1" ref="AZ7" ca="1">IFERROR(INDIRECT($A7&amp;"!W37"),"")</f>
        <v/>
      </c>
      <c r="BA7" s="102" t="str" cm="1">
        <f t="array" aca="1" ref="BA7" ca="1">IFERROR(INDIRECT($A7&amp;"!W39"),"")</f>
        <v/>
      </c>
      <c r="BB7" s="102" t="str" cm="1">
        <f t="array" aca="1" ref="BB7" ca="1">IFERROR(INDIRECT($A7&amp;"!AB37"),"")</f>
        <v/>
      </c>
      <c r="BC7" s="102" t="str" cm="1">
        <f t="array" aca="1" ref="BC7" ca="1">IFERROR(INDIRECT($A7&amp;"!AB38"),"")</f>
        <v/>
      </c>
      <c r="BD7" s="102" t="str" cm="1">
        <f t="array" aca="1" ref="BD7" ca="1">IFERROR(INDIRECT($A7&amp;"!AB39"),"")</f>
        <v/>
      </c>
      <c r="BE7" s="102" t="str" cm="1">
        <f t="array" aca="1" ref="BE7" ca="1">IFERROR(INDIRECT($A7&amp;"!A54"),"")</f>
        <v/>
      </c>
      <c r="BF7" s="102" t="str" cm="1">
        <f t="array" aca="1" ref="BF7" ca="1">IFERROR(INDIRECT($A7&amp;"!A56"),"")</f>
        <v/>
      </c>
      <c r="BG7" s="102" t="str" cm="1">
        <f t="array" aca="1" ref="BG7" ca="1">IFERROR(INDIRECT($A7&amp;"!A59"),"")</f>
        <v/>
      </c>
      <c r="BH7" s="102" t="str" cm="1">
        <f t="array" aca="1" ref="BH7" ca="1">IFERROR(INDIRECT($A7&amp;"!A61"),"")</f>
        <v/>
      </c>
      <c r="BI7" s="102" t="str" cm="1">
        <f t="array" aca="1" ref="BI7" ca="1">IFERROR(INDIRECT($A7&amp;"!A70"),"")</f>
        <v/>
      </c>
      <c r="BJ7" s="102" t="str" cm="1">
        <f t="array" aca="1" ref="BJ7" ca="1">IFERROR(INDIRECT($A7&amp;"!A73"),"")</f>
        <v/>
      </c>
      <c r="BK7" s="102" t="str" cm="1">
        <f t="array" aca="1" ref="BK7" ca="1">IFERROR(INDIRECT($A7&amp;"!A76"),"")</f>
        <v/>
      </c>
      <c r="BL7" s="95" t="str" cm="1">
        <f t="array" aca="1" ref="BL7" ca="1">IFERROR(INDIRECT($A7&amp;"!A80"),"")</f>
        <v/>
      </c>
      <c r="BM7" s="95" t="str" cm="1">
        <f t="array" aca="1" ref="BM7" ca="1">IFERROR(INDIRECT($A7&amp;"!U45"),"")</f>
        <v/>
      </c>
      <c r="BN7" s="95" t="str" cm="1">
        <f t="array" aca="1" ref="BN7" ca="1">IFERROR(INDIRECT($A7&amp;"!ｘ45"),"")</f>
        <v/>
      </c>
      <c r="BO7" s="95" t="str" cm="1">
        <f t="array" aca="1" ref="BO7" ca="1">IFERROR(INDIRECT($A7&amp;"!U46"),"")</f>
        <v/>
      </c>
      <c r="BP7" s="95" t="str" cm="1">
        <f t="array" aca="1" ref="BP7" ca="1">IFERROR(INDIRECT($A7&amp;"!U4７"),"")</f>
        <v/>
      </c>
    </row>
    <row r="8" spans="1:79" s="95" customFormat="1">
      <c r="A8" s="95">
        <v>4</v>
      </c>
      <c r="B8" s="96" t="str">
        <f t="shared" si="1"/>
        <v>Link</v>
      </c>
      <c r="C8" s="95" t="str" cm="1">
        <f t="array" aca="1" ref="C8" ca="1">IFERROR(INDIRECT($A8&amp;"!ｋ８"),"")</f>
        <v/>
      </c>
      <c r="D8" s="95" t="str" cm="1">
        <f t="array" aca="1" ref="D8" ca="1">IFERROR(INDIRECT($A8&amp;"!ｋ９"),"")</f>
        <v/>
      </c>
      <c r="E8" s="97" t="str" cm="1">
        <f t="array" aca="1" ref="E8" ca="1">IFERROR(INDIRECT($A8&amp;"!AQ10"),"")</f>
        <v/>
      </c>
      <c r="F8" s="97" t="str" cm="1">
        <f t="array" aca="1" ref="F8" ca="1">IFERROR(INDIRECT($A8&amp;"!AQ11"),"")</f>
        <v/>
      </c>
      <c r="G8" s="95" t="str" cm="1">
        <f t="array" aca="1" ref="G8" ca="1">IFERROR(INDIRECT($A8&amp;"!I42"),"")</f>
        <v/>
      </c>
      <c r="H8" s="95" t="str" cm="1">
        <f t="array" aca="1" ref="H8" ca="1">IFERROR(INDIRECT($A8&amp;"!L42"),"")</f>
        <v/>
      </c>
      <c r="I8" s="95" t="str" cm="1">
        <f t="array" aca="1" ref="I8" ca="1">IFERROR(INDIRECT($A8&amp;"!I43"),"")</f>
        <v/>
      </c>
      <c r="J8" s="95" t="str" cm="1">
        <f t="array" aca="1" ref="J8" ca="1">IFERROR(INDIRECT($A8&amp;"!L43"),"")</f>
        <v/>
      </c>
      <c r="K8" s="95" t="str" cm="1">
        <f t="array" aca="1" ref="K8" ca="1">IFERROR(INDIRECT($A8&amp;"!I44"),"")</f>
        <v/>
      </c>
      <c r="L8" s="95" t="str" cm="1">
        <f t="array" aca="1" ref="L8" ca="1">IFERROR(INDIRECT($A8&amp;"!L44"),"")</f>
        <v/>
      </c>
      <c r="M8" s="95" t="str" cm="1">
        <f t="array" aca="1" ref="M8" ca="1">IFERROR(INDIRECT($A8&amp;"!I45"),"")</f>
        <v/>
      </c>
      <c r="N8" s="95" t="str" cm="1">
        <f t="array" aca="1" ref="N8" ca="1">IFERROR(INDIRECT($A8&amp;"!L45"),"")</f>
        <v/>
      </c>
      <c r="O8" s="95" t="str" cm="1">
        <f t="array" aca="1" ref="O8" ca="1">IFERROR(INDIRECT($A8&amp;"!D18"),"")</f>
        <v/>
      </c>
      <c r="P8" s="95" t="str" cm="1">
        <f t="array" aca="1" ref="P8" ca="1">IFERROR(INDIRECT($A8&amp;"!D19"),"")</f>
        <v/>
      </c>
      <c r="Q8" s="95" t="str" cm="1">
        <f t="array" aca="1" ref="Q8" ca="1">IFERROR(INDIRECT($A8&amp;"!D20"),"")</f>
        <v/>
      </c>
      <c r="R8" s="95" t="str" cm="1">
        <f t="array" aca="1" ref="R8" ca="1">IFERROR(INDIRECT($A8&amp;"!AS34"),"")</f>
        <v/>
      </c>
      <c r="S8" s="95" t="str" cm="1">
        <f t="array" aca="1" ref="S8" ca="1">IFERROR(INDIRECT($A8&amp;"!W3"),"")</f>
        <v/>
      </c>
      <c r="T8" s="98" t="str" cm="1">
        <f t="array" aca="1" ref="T8" ca="1">IFERROR(INDIRECT($A8&amp;"!AQ3"),"")</f>
        <v/>
      </c>
      <c r="U8" s="98" t="str" cm="1">
        <f t="array" aca="1" ref="U8" ca="1">IFERROR(INDIRECT($A8&amp;"!AQ4"),"")</f>
        <v/>
      </c>
      <c r="V8" s="98" t="str" cm="1">
        <f t="array" aca="1" ref="V8" ca="1">IFERROR(INDIRECT($A8&amp;"!AQ5"),"")</f>
        <v/>
      </c>
      <c r="W8" s="98" t="str" cm="1">
        <f t="array" aca="1" ref="W8" ca="1">IFERROR(INDIRECT($A8&amp;"!AQ6"),"")</f>
        <v/>
      </c>
      <c r="X8" s="99" t="str" cm="1">
        <f t="array" aca="1" ref="X8" ca="1">IFERROR(INDIRECT($A8&amp;"!AQ7"),"")</f>
        <v/>
      </c>
      <c r="Y8" s="100" t="str" cm="1">
        <f t="array" aca="1" ref="Y8" ca="1">IFERROR(INDIRECT($A8&amp;"!AQ1３"),"")</f>
        <v/>
      </c>
      <c r="Z8" s="98" t="str" cm="1">
        <f t="array" aca="1" ref="Z8" ca="1">IFERROR(INDIRECT($A8&amp;"!AQ8"),"")</f>
        <v/>
      </c>
      <c r="AA8" s="95" t="str" cm="1">
        <f t="array" aca="1" ref="AA8" ca="1">IFERROR(INDIRECT($A8&amp;"!W４"),"")</f>
        <v/>
      </c>
      <c r="AB8" s="95" t="str" cm="1">
        <f t="array" aca="1" ref="AB8" ca="1">IFERROR(INDIRECT($A8&amp;"!W５"),"")</f>
        <v/>
      </c>
      <c r="AC8" s="101" t="str" cm="1">
        <f t="array" aca="1" ref="AC8" ca="1">IFERROR(INDIRECT($A8&amp;"!W1４"),"")</f>
        <v/>
      </c>
      <c r="AD8" s="95" t="str" cm="1">
        <f t="array" aca="1" ref="AD8" ca="1">IFERROR(INDIRECT($A8&amp;"!W1５"),"")</f>
        <v/>
      </c>
      <c r="AE8" s="95" t="str" cm="1">
        <f t="array" aca="1" ref="AE8" ca="1">IFERROR(INDIRECT($A8&amp;"!W1６"),"")</f>
        <v/>
      </c>
      <c r="AF8" s="95" t="str" cm="1">
        <f t="array" aca="1" ref="AF8" ca="1">IFERROR(INDIRECT($A8&amp;"!W１７"),"")</f>
        <v/>
      </c>
      <c r="AG8" s="95" t="str" cm="1">
        <f t="array" aca="1" ref="AG8" ca="1">IFERROR(INDIRECT($A8&amp;"!W1８"),"")</f>
        <v/>
      </c>
      <c r="AH8" s="95" t="str" cm="1">
        <f t="array" aca="1" ref="AH8" ca="1">IFERROR(INDIRECT($A8&amp;"!W１９"),"")</f>
        <v/>
      </c>
      <c r="AI8" s="102" t="str" cm="1">
        <f t="array" aca="1" ref="AI8" ca="1">IFERROR(INDIRECT($A8&amp;"!W２０"),"")</f>
        <v/>
      </c>
      <c r="AJ8" s="102" t="str" cm="1">
        <f t="array" aca="1" ref="AJ8" ca="1">IFERROR(INDIRECT($A8&amp;"!W２１"),"")</f>
        <v/>
      </c>
      <c r="AK8" s="95" t="str" cm="1">
        <f t="array" aca="1" ref="AK8" ca="1">IFERROR(INDIRECT($A8&amp;"!w２２"),"")</f>
        <v/>
      </c>
      <c r="AL8" s="103" t="str" cm="1">
        <f t="array" aca="1" ref="AL8" ca="1">IFERROR(INDIRECT($A8&amp;"!W２３ "),"")</f>
        <v/>
      </c>
      <c r="AM8" s="102" t="str" cm="1">
        <f t="array" aca="1" ref="AM8" ca="1">IFERROR(INDIRECT($A8&amp;"!W２6"),"")</f>
        <v/>
      </c>
      <c r="AN8" s="102" t="str" cm="1">
        <f t="array" aca="1" ref="AN8" ca="1">IFERROR(INDIRECT($A8&amp;"!W29"),"")</f>
        <v/>
      </c>
      <c r="AO8" s="102" t="str" cm="1">
        <f t="array" aca="1" ref="AO8" ca="1">IFERROR(INDIRECT($A8&amp;"!W3０"),"")</f>
        <v/>
      </c>
      <c r="AP8" s="102" t="str" cm="1">
        <f t="array" aca="1" ref="AP8" ca="1">IFERROR(INDIRECT($A8&amp;"!W3２"),"")</f>
        <v/>
      </c>
      <c r="AQ8" s="102" t="str" cm="1">
        <f t="array" aca="1" ref="AQ8" ca="1">IFERROR(INDIRECT($A8&amp;"!Z30"),"")</f>
        <v/>
      </c>
      <c r="AR8" s="102" t="str" cm="1">
        <f t="array" aca="1" ref="AR8" ca="1">IFERROR(INDIRECT($A8&amp;"!z33"),"")</f>
        <v/>
      </c>
      <c r="AS8" s="102" t="str" cm="1">
        <f t="array" aca="1" ref="AS8" ca="1">IFERROR(INDIRECT($A8&amp;"!w３４"),"")</f>
        <v/>
      </c>
      <c r="AT8" s="102" t="str" cm="1">
        <f t="array" aca="1" ref="AT8" ca="1">IFERROR(INDIRECT($A8&amp;"!K30"),"")</f>
        <v/>
      </c>
      <c r="AU8" s="102" t="str" cm="1">
        <f t="array" aca="1" ref="AU8" ca="1">IFERROR(INDIRECT($A8&amp;"!AS32"),"")</f>
        <v/>
      </c>
      <c r="AV8" s="102" t="str" cm="1">
        <f t="array" aca="1" ref="AV8" ca="1">IFERROR(INDIRECT($A8&amp;"!K31"),"")</f>
        <v/>
      </c>
      <c r="AW8" s="102" t="str" cm="1">
        <f t="array" aca="1" ref="AW8" ca="1">IFERROR(INDIRECT($A8&amp;"!U37"),"")</f>
        <v/>
      </c>
      <c r="AX8" s="102" t="str" cm="1">
        <f t="array" aca="1" ref="AX8" ca="1">IFERROR(INDIRECT($A8&amp;"!U38"),"")</f>
        <v/>
      </c>
      <c r="AY8" s="102" t="str" cm="1">
        <f t="array" aca="1" ref="AY8" ca="1">IFERROR(INDIRECT($A8&amp;"!U39"),"")</f>
        <v/>
      </c>
      <c r="AZ8" s="102" t="str" cm="1">
        <f t="array" aca="1" ref="AZ8" ca="1">IFERROR(INDIRECT($A8&amp;"!W37"),"")</f>
        <v/>
      </c>
      <c r="BA8" s="102" t="str" cm="1">
        <f t="array" aca="1" ref="BA8" ca="1">IFERROR(INDIRECT($A8&amp;"!W39"),"")</f>
        <v/>
      </c>
      <c r="BB8" s="102" t="str" cm="1">
        <f t="array" aca="1" ref="BB8" ca="1">IFERROR(INDIRECT($A8&amp;"!AB37"),"")</f>
        <v/>
      </c>
      <c r="BC8" s="102" t="str" cm="1">
        <f t="array" aca="1" ref="BC8" ca="1">IFERROR(INDIRECT($A8&amp;"!AB38"),"")</f>
        <v/>
      </c>
      <c r="BD8" s="102" t="str" cm="1">
        <f t="array" aca="1" ref="BD8" ca="1">IFERROR(INDIRECT($A8&amp;"!AB39"),"")</f>
        <v/>
      </c>
      <c r="BE8" s="102" t="str" cm="1">
        <f t="array" aca="1" ref="BE8" ca="1">IFERROR(INDIRECT($A8&amp;"!A54"),"")</f>
        <v/>
      </c>
      <c r="BF8" s="102" t="str" cm="1">
        <f t="array" aca="1" ref="BF8" ca="1">IFERROR(INDIRECT($A8&amp;"!A56"),"")</f>
        <v/>
      </c>
      <c r="BG8" s="102" t="str" cm="1">
        <f t="array" aca="1" ref="BG8" ca="1">IFERROR(INDIRECT($A8&amp;"!A59"),"")</f>
        <v/>
      </c>
      <c r="BH8" s="102" t="str" cm="1">
        <f t="array" aca="1" ref="BH8" ca="1">IFERROR(INDIRECT($A8&amp;"!A61"),"")</f>
        <v/>
      </c>
      <c r="BI8" s="102" t="str" cm="1">
        <f t="array" aca="1" ref="BI8" ca="1">IFERROR(INDIRECT($A8&amp;"!A70"),"")</f>
        <v/>
      </c>
      <c r="BJ8" s="102" t="str" cm="1">
        <f t="array" aca="1" ref="BJ8" ca="1">IFERROR(INDIRECT($A8&amp;"!A73"),"")</f>
        <v/>
      </c>
      <c r="BK8" s="102" t="str" cm="1">
        <f t="array" aca="1" ref="BK8" ca="1">IFERROR(INDIRECT($A8&amp;"!A76"),"")</f>
        <v/>
      </c>
      <c r="BL8" s="95" t="str" cm="1">
        <f t="array" aca="1" ref="BL8" ca="1">IFERROR(INDIRECT($A8&amp;"!A80"),"")</f>
        <v/>
      </c>
      <c r="BM8" s="95" t="str" cm="1">
        <f t="array" aca="1" ref="BM8" ca="1">IFERROR(INDIRECT($A8&amp;"!U45"),"")</f>
        <v/>
      </c>
      <c r="BN8" s="95" t="str" cm="1">
        <f t="array" aca="1" ref="BN8" ca="1">IFERROR(INDIRECT($A8&amp;"!ｘ45"),"")</f>
        <v/>
      </c>
      <c r="BO8" s="95" t="str" cm="1">
        <f t="array" aca="1" ref="BO8" ca="1">IFERROR(INDIRECT($A8&amp;"!U46"),"")</f>
        <v/>
      </c>
      <c r="BP8" s="95" t="str" cm="1">
        <f t="array" aca="1" ref="BP8" ca="1">IFERROR(INDIRECT($A8&amp;"!U4７"),"")</f>
        <v/>
      </c>
    </row>
    <row r="9" spans="1:79" s="95" customFormat="1">
      <c r="A9" s="95">
        <v>5</v>
      </c>
      <c r="B9" s="96" t="str">
        <f t="shared" si="1"/>
        <v>Link</v>
      </c>
      <c r="C9" s="95" t="str" cm="1">
        <f t="array" aca="1" ref="C9" ca="1">IFERROR(INDIRECT($A9&amp;"!ｋ８"),"")</f>
        <v/>
      </c>
      <c r="D9" s="95" t="str" cm="1">
        <f t="array" aca="1" ref="D9" ca="1">IFERROR(INDIRECT($A9&amp;"!ｋ９"),"")</f>
        <v/>
      </c>
      <c r="E9" s="97" t="str" cm="1">
        <f t="array" aca="1" ref="E9" ca="1">IFERROR(INDIRECT($A9&amp;"!AQ10"),"")</f>
        <v/>
      </c>
      <c r="F9" s="97" t="str" cm="1">
        <f t="array" aca="1" ref="F9" ca="1">IFERROR(INDIRECT($A9&amp;"!AQ11"),"")</f>
        <v/>
      </c>
      <c r="G9" s="95" t="str" cm="1">
        <f t="array" aca="1" ref="G9" ca="1">IFERROR(INDIRECT($A9&amp;"!I42"),"")</f>
        <v/>
      </c>
      <c r="H9" s="95" t="str" cm="1">
        <f t="array" aca="1" ref="H9" ca="1">IFERROR(INDIRECT($A9&amp;"!L42"),"")</f>
        <v/>
      </c>
      <c r="I9" s="95" t="str" cm="1">
        <f t="array" aca="1" ref="I9" ca="1">IFERROR(INDIRECT($A9&amp;"!I43"),"")</f>
        <v/>
      </c>
      <c r="J9" s="95" t="str" cm="1">
        <f t="array" aca="1" ref="J9" ca="1">IFERROR(INDIRECT($A9&amp;"!L43"),"")</f>
        <v/>
      </c>
      <c r="K9" s="95" t="str" cm="1">
        <f t="array" aca="1" ref="K9" ca="1">IFERROR(INDIRECT($A9&amp;"!I44"),"")</f>
        <v/>
      </c>
      <c r="L9" s="95" t="str" cm="1">
        <f t="array" aca="1" ref="L9" ca="1">IFERROR(INDIRECT($A9&amp;"!L44"),"")</f>
        <v/>
      </c>
      <c r="M9" s="95" t="str" cm="1">
        <f t="array" aca="1" ref="M9" ca="1">IFERROR(INDIRECT($A9&amp;"!I45"),"")</f>
        <v/>
      </c>
      <c r="N9" s="95" t="str" cm="1">
        <f t="array" aca="1" ref="N9" ca="1">IFERROR(INDIRECT($A9&amp;"!L45"),"")</f>
        <v/>
      </c>
      <c r="O9" s="95" t="str" cm="1">
        <f t="array" aca="1" ref="O9" ca="1">IFERROR(INDIRECT($A9&amp;"!D18"),"")</f>
        <v/>
      </c>
      <c r="P9" s="95" t="str" cm="1">
        <f t="array" aca="1" ref="P9" ca="1">IFERROR(INDIRECT($A9&amp;"!D19"),"")</f>
        <v/>
      </c>
      <c r="Q9" s="95" t="str" cm="1">
        <f t="array" aca="1" ref="Q9" ca="1">IFERROR(INDIRECT($A9&amp;"!D20"),"")</f>
        <v/>
      </c>
      <c r="R9" s="95" t="str" cm="1">
        <f t="array" aca="1" ref="R9" ca="1">IFERROR(INDIRECT($A9&amp;"!AS34"),"")</f>
        <v/>
      </c>
      <c r="S9" s="95" t="str" cm="1">
        <f t="array" aca="1" ref="S9" ca="1">IFERROR(INDIRECT($A9&amp;"!W3"),"")</f>
        <v/>
      </c>
      <c r="T9" s="98" t="str" cm="1">
        <f t="array" aca="1" ref="T9" ca="1">IFERROR(INDIRECT($A9&amp;"!AQ3"),"")</f>
        <v/>
      </c>
      <c r="U9" s="98" t="str" cm="1">
        <f t="array" aca="1" ref="U9" ca="1">IFERROR(INDIRECT($A9&amp;"!AQ4"),"")</f>
        <v/>
      </c>
      <c r="V9" s="98" t="str" cm="1">
        <f t="array" aca="1" ref="V9" ca="1">IFERROR(INDIRECT($A9&amp;"!AQ5"),"")</f>
        <v/>
      </c>
      <c r="W9" s="98" t="str" cm="1">
        <f t="array" aca="1" ref="W9" ca="1">IFERROR(INDIRECT($A9&amp;"!AQ6"),"")</f>
        <v/>
      </c>
      <c r="X9" s="99" t="str" cm="1">
        <f t="array" aca="1" ref="X9" ca="1">IFERROR(INDIRECT($A9&amp;"!AQ7"),"")</f>
        <v/>
      </c>
      <c r="Y9" s="100" t="str" cm="1">
        <f t="array" aca="1" ref="Y9" ca="1">IFERROR(INDIRECT($A9&amp;"!AQ1３"),"")</f>
        <v/>
      </c>
      <c r="Z9" s="98" t="str" cm="1">
        <f t="array" aca="1" ref="Z9" ca="1">IFERROR(INDIRECT($A9&amp;"!AQ8"),"")</f>
        <v/>
      </c>
      <c r="AA9" s="95" t="str" cm="1">
        <f t="array" aca="1" ref="AA9" ca="1">IFERROR(INDIRECT($A9&amp;"!W４"),"")</f>
        <v/>
      </c>
      <c r="AB9" s="95" t="str" cm="1">
        <f t="array" aca="1" ref="AB9" ca="1">IFERROR(INDIRECT($A9&amp;"!W５"),"")</f>
        <v/>
      </c>
      <c r="AC9" s="101" t="str" cm="1">
        <f t="array" aca="1" ref="AC9" ca="1">IFERROR(INDIRECT($A9&amp;"!W1４"),"")</f>
        <v/>
      </c>
      <c r="AD9" s="95" t="str" cm="1">
        <f t="array" aca="1" ref="AD9" ca="1">IFERROR(INDIRECT($A9&amp;"!W1５"),"")</f>
        <v/>
      </c>
      <c r="AE9" s="95" t="str" cm="1">
        <f t="array" aca="1" ref="AE9" ca="1">IFERROR(INDIRECT($A9&amp;"!W1６"),"")</f>
        <v/>
      </c>
      <c r="AF9" s="95" t="str" cm="1">
        <f t="array" aca="1" ref="AF9" ca="1">IFERROR(INDIRECT($A9&amp;"!W１７"),"")</f>
        <v/>
      </c>
      <c r="AG9" s="95" t="str" cm="1">
        <f t="array" aca="1" ref="AG9" ca="1">IFERROR(INDIRECT($A9&amp;"!W1８"),"")</f>
        <v/>
      </c>
      <c r="AH9" s="95" t="str" cm="1">
        <f t="array" aca="1" ref="AH9" ca="1">IFERROR(INDIRECT($A9&amp;"!W１９"),"")</f>
        <v/>
      </c>
      <c r="AI9" s="102" t="str" cm="1">
        <f t="array" aca="1" ref="AI9" ca="1">IFERROR(INDIRECT($A9&amp;"!W２０"),"")</f>
        <v/>
      </c>
      <c r="AJ9" s="102" t="str" cm="1">
        <f t="array" aca="1" ref="AJ9" ca="1">IFERROR(INDIRECT($A9&amp;"!W２１"),"")</f>
        <v/>
      </c>
      <c r="AK9" s="95" t="str" cm="1">
        <f t="array" aca="1" ref="AK9" ca="1">IFERROR(INDIRECT($A9&amp;"!w２２"),"")</f>
        <v/>
      </c>
      <c r="AL9" s="103" t="str" cm="1">
        <f t="array" aca="1" ref="AL9" ca="1">IFERROR(INDIRECT($A9&amp;"!W２３ "),"")</f>
        <v/>
      </c>
      <c r="AM9" s="102" t="str" cm="1">
        <f t="array" aca="1" ref="AM9" ca="1">IFERROR(INDIRECT($A9&amp;"!W２6"),"")</f>
        <v/>
      </c>
      <c r="AN9" s="102" t="str" cm="1">
        <f t="array" aca="1" ref="AN9" ca="1">IFERROR(INDIRECT($A9&amp;"!W29"),"")</f>
        <v/>
      </c>
      <c r="AO9" s="102" t="str" cm="1">
        <f t="array" aca="1" ref="AO9" ca="1">IFERROR(INDIRECT($A9&amp;"!W3０"),"")</f>
        <v/>
      </c>
      <c r="AP9" s="102" t="str" cm="1">
        <f t="array" aca="1" ref="AP9" ca="1">IFERROR(INDIRECT($A9&amp;"!W3２"),"")</f>
        <v/>
      </c>
      <c r="AQ9" s="102" t="str" cm="1">
        <f t="array" aca="1" ref="AQ9" ca="1">IFERROR(INDIRECT($A9&amp;"!Z30"),"")</f>
        <v/>
      </c>
      <c r="AR9" s="102" t="str" cm="1">
        <f t="array" aca="1" ref="AR9" ca="1">IFERROR(INDIRECT($A9&amp;"!z33"),"")</f>
        <v/>
      </c>
      <c r="AS9" s="102" t="str" cm="1">
        <f t="array" aca="1" ref="AS9" ca="1">IFERROR(INDIRECT($A9&amp;"!w３４"),"")</f>
        <v/>
      </c>
      <c r="AT9" s="102" t="str" cm="1">
        <f t="array" aca="1" ref="AT9" ca="1">IFERROR(INDIRECT($A9&amp;"!K30"),"")</f>
        <v/>
      </c>
      <c r="AU9" s="102" t="str" cm="1">
        <f t="array" aca="1" ref="AU9" ca="1">IFERROR(INDIRECT($A9&amp;"!AS32"),"")</f>
        <v/>
      </c>
      <c r="AV9" s="102" t="str" cm="1">
        <f t="array" aca="1" ref="AV9" ca="1">IFERROR(INDIRECT($A9&amp;"!K31"),"")</f>
        <v/>
      </c>
      <c r="AW9" s="102" t="str" cm="1">
        <f t="array" aca="1" ref="AW9" ca="1">IFERROR(INDIRECT($A9&amp;"!U37"),"")</f>
        <v/>
      </c>
      <c r="AX9" s="102" t="str" cm="1">
        <f t="array" aca="1" ref="AX9" ca="1">IFERROR(INDIRECT($A9&amp;"!U38"),"")</f>
        <v/>
      </c>
      <c r="AY9" s="102" t="str" cm="1">
        <f t="array" aca="1" ref="AY9" ca="1">IFERROR(INDIRECT($A9&amp;"!U39"),"")</f>
        <v/>
      </c>
      <c r="AZ9" s="102" t="str" cm="1">
        <f t="array" aca="1" ref="AZ9" ca="1">IFERROR(INDIRECT($A9&amp;"!W37"),"")</f>
        <v/>
      </c>
      <c r="BA9" s="102" t="str" cm="1">
        <f t="array" aca="1" ref="BA9" ca="1">IFERROR(INDIRECT($A9&amp;"!W39"),"")</f>
        <v/>
      </c>
      <c r="BB9" s="102" t="str" cm="1">
        <f t="array" aca="1" ref="BB9" ca="1">IFERROR(INDIRECT($A9&amp;"!AB37"),"")</f>
        <v/>
      </c>
      <c r="BC9" s="102" t="str" cm="1">
        <f t="array" aca="1" ref="BC9" ca="1">IFERROR(INDIRECT($A9&amp;"!AB38"),"")</f>
        <v/>
      </c>
      <c r="BD9" s="102" t="str" cm="1">
        <f t="array" aca="1" ref="BD9" ca="1">IFERROR(INDIRECT($A9&amp;"!AB39"),"")</f>
        <v/>
      </c>
      <c r="BE9" s="102" t="str" cm="1">
        <f t="array" aca="1" ref="BE9" ca="1">IFERROR(INDIRECT($A9&amp;"!A54"),"")</f>
        <v/>
      </c>
      <c r="BF9" s="102" t="str" cm="1">
        <f t="array" aca="1" ref="BF9" ca="1">IFERROR(INDIRECT($A9&amp;"!A56"),"")</f>
        <v/>
      </c>
      <c r="BG9" s="102" t="str" cm="1">
        <f t="array" aca="1" ref="BG9" ca="1">IFERROR(INDIRECT($A9&amp;"!A59"),"")</f>
        <v/>
      </c>
      <c r="BH9" s="102" t="str" cm="1">
        <f t="array" aca="1" ref="BH9" ca="1">IFERROR(INDIRECT($A9&amp;"!A61"),"")</f>
        <v/>
      </c>
      <c r="BI9" s="102" t="str" cm="1">
        <f t="array" aca="1" ref="BI9" ca="1">IFERROR(INDIRECT($A9&amp;"!A70"),"")</f>
        <v/>
      </c>
      <c r="BJ9" s="102" t="str" cm="1">
        <f t="array" aca="1" ref="BJ9" ca="1">IFERROR(INDIRECT($A9&amp;"!A73"),"")</f>
        <v/>
      </c>
      <c r="BK9" s="102" t="str" cm="1">
        <f t="array" aca="1" ref="BK9" ca="1">IFERROR(INDIRECT($A9&amp;"!A76"),"")</f>
        <v/>
      </c>
      <c r="BL9" s="95" t="str" cm="1">
        <f t="array" aca="1" ref="BL9" ca="1">IFERROR(INDIRECT($A9&amp;"!A80"),"")</f>
        <v/>
      </c>
      <c r="BM9" s="95" t="str" cm="1">
        <f t="array" aca="1" ref="BM9" ca="1">IFERROR(INDIRECT($A9&amp;"!U45"),"")</f>
        <v/>
      </c>
      <c r="BN9" s="95" t="str" cm="1">
        <f t="array" aca="1" ref="BN9" ca="1">IFERROR(INDIRECT($A9&amp;"!ｘ45"),"")</f>
        <v/>
      </c>
      <c r="BO9" s="95" t="str" cm="1">
        <f t="array" aca="1" ref="BO9" ca="1">IFERROR(INDIRECT($A9&amp;"!U46"),"")</f>
        <v/>
      </c>
      <c r="BP9" s="95" t="str" cm="1">
        <f t="array" aca="1" ref="BP9" ca="1">IFERROR(INDIRECT($A9&amp;"!U4７"),"")</f>
        <v/>
      </c>
    </row>
    <row r="10" spans="1:79" s="95" customFormat="1">
      <c r="A10" s="95">
        <v>6</v>
      </c>
      <c r="B10" s="96" t="str">
        <f t="shared" si="1"/>
        <v>Link</v>
      </c>
      <c r="C10" s="95" t="str" cm="1">
        <f t="array" aca="1" ref="C10" ca="1">IFERROR(INDIRECT($A10&amp;"!ｋ８"),"")</f>
        <v/>
      </c>
      <c r="D10" s="95" t="str" cm="1">
        <f t="array" aca="1" ref="D10" ca="1">IFERROR(INDIRECT($A10&amp;"!ｋ９"),"")</f>
        <v/>
      </c>
      <c r="E10" s="97" t="str" cm="1">
        <f t="array" aca="1" ref="E10" ca="1">IFERROR(INDIRECT($A10&amp;"!AQ10"),"")</f>
        <v/>
      </c>
      <c r="F10" s="97" t="str" cm="1">
        <f t="array" aca="1" ref="F10" ca="1">IFERROR(INDIRECT($A10&amp;"!AQ11"),"")</f>
        <v/>
      </c>
      <c r="G10" s="95" t="str" cm="1">
        <f t="array" aca="1" ref="G10" ca="1">IFERROR(INDIRECT($A10&amp;"!I42"),"")</f>
        <v/>
      </c>
      <c r="H10" s="95" t="str" cm="1">
        <f t="array" aca="1" ref="H10" ca="1">IFERROR(INDIRECT($A10&amp;"!L42"),"")</f>
        <v/>
      </c>
      <c r="I10" s="95" t="str" cm="1">
        <f t="array" aca="1" ref="I10" ca="1">IFERROR(INDIRECT($A10&amp;"!I43"),"")</f>
        <v/>
      </c>
      <c r="J10" s="95" t="str" cm="1">
        <f t="array" aca="1" ref="J10" ca="1">IFERROR(INDIRECT($A10&amp;"!L43"),"")</f>
        <v/>
      </c>
      <c r="K10" s="95" t="str" cm="1">
        <f t="array" aca="1" ref="K10" ca="1">IFERROR(INDIRECT($A10&amp;"!I44"),"")</f>
        <v/>
      </c>
      <c r="L10" s="95" t="str" cm="1">
        <f t="array" aca="1" ref="L10" ca="1">IFERROR(INDIRECT($A10&amp;"!L44"),"")</f>
        <v/>
      </c>
      <c r="M10" s="95" t="str" cm="1">
        <f t="array" aca="1" ref="M10" ca="1">IFERROR(INDIRECT($A10&amp;"!I45"),"")</f>
        <v/>
      </c>
      <c r="N10" s="95" t="str" cm="1">
        <f t="array" aca="1" ref="N10" ca="1">IFERROR(INDIRECT($A10&amp;"!L45"),"")</f>
        <v/>
      </c>
      <c r="O10" s="95" t="str" cm="1">
        <f t="array" aca="1" ref="O10" ca="1">IFERROR(INDIRECT($A10&amp;"!D18"),"")</f>
        <v/>
      </c>
      <c r="P10" s="95" t="str" cm="1">
        <f t="array" aca="1" ref="P10" ca="1">IFERROR(INDIRECT($A10&amp;"!D19"),"")</f>
        <v/>
      </c>
      <c r="Q10" s="95" t="str" cm="1">
        <f t="array" aca="1" ref="Q10" ca="1">IFERROR(INDIRECT($A10&amp;"!D20"),"")</f>
        <v/>
      </c>
      <c r="R10" s="95" t="str" cm="1">
        <f t="array" aca="1" ref="R10" ca="1">IFERROR(INDIRECT($A10&amp;"!AS34"),"")</f>
        <v/>
      </c>
      <c r="S10" s="95" t="str" cm="1">
        <f t="array" aca="1" ref="S10" ca="1">IFERROR(INDIRECT($A10&amp;"!W3"),"")</f>
        <v/>
      </c>
      <c r="T10" s="98" t="str" cm="1">
        <f t="array" aca="1" ref="T10" ca="1">IFERROR(INDIRECT($A10&amp;"!AQ3"),"")</f>
        <v/>
      </c>
      <c r="U10" s="98" t="str" cm="1">
        <f t="array" aca="1" ref="U10" ca="1">IFERROR(INDIRECT($A10&amp;"!AQ4"),"")</f>
        <v/>
      </c>
      <c r="V10" s="98" t="str" cm="1">
        <f t="array" aca="1" ref="V10" ca="1">IFERROR(INDIRECT($A10&amp;"!AQ5"),"")</f>
        <v/>
      </c>
      <c r="W10" s="98" t="str" cm="1">
        <f t="array" aca="1" ref="W10" ca="1">IFERROR(INDIRECT($A10&amp;"!AQ6"),"")</f>
        <v/>
      </c>
      <c r="X10" s="99" t="str" cm="1">
        <f t="array" aca="1" ref="X10" ca="1">IFERROR(INDIRECT($A10&amp;"!AQ7"),"")</f>
        <v/>
      </c>
      <c r="Y10" s="100" t="str" cm="1">
        <f t="array" aca="1" ref="Y10" ca="1">IFERROR(INDIRECT($A10&amp;"!AQ1３"),"")</f>
        <v/>
      </c>
      <c r="Z10" s="98" t="str" cm="1">
        <f t="array" aca="1" ref="Z10" ca="1">IFERROR(INDIRECT($A10&amp;"!AQ8"),"")</f>
        <v/>
      </c>
      <c r="AA10" s="95" t="str" cm="1">
        <f t="array" aca="1" ref="AA10" ca="1">IFERROR(INDIRECT($A10&amp;"!W４"),"")</f>
        <v/>
      </c>
      <c r="AB10" s="95" t="str" cm="1">
        <f t="array" aca="1" ref="AB10" ca="1">IFERROR(INDIRECT($A10&amp;"!W５"),"")</f>
        <v/>
      </c>
      <c r="AC10" s="101" t="str" cm="1">
        <f t="array" aca="1" ref="AC10" ca="1">IFERROR(INDIRECT($A10&amp;"!W1４"),"")</f>
        <v/>
      </c>
      <c r="AD10" s="95" t="str" cm="1">
        <f t="array" aca="1" ref="AD10" ca="1">IFERROR(INDIRECT($A10&amp;"!W1５"),"")</f>
        <v/>
      </c>
      <c r="AE10" s="95" t="str" cm="1">
        <f t="array" aca="1" ref="AE10" ca="1">IFERROR(INDIRECT($A10&amp;"!W1６"),"")</f>
        <v/>
      </c>
      <c r="AF10" s="95" t="str" cm="1">
        <f t="array" aca="1" ref="AF10" ca="1">IFERROR(INDIRECT($A10&amp;"!W１７"),"")</f>
        <v/>
      </c>
      <c r="AG10" s="95" t="str" cm="1">
        <f t="array" aca="1" ref="AG10" ca="1">IFERROR(INDIRECT($A10&amp;"!W1８"),"")</f>
        <v/>
      </c>
      <c r="AH10" s="95" t="str" cm="1">
        <f t="array" aca="1" ref="AH10" ca="1">IFERROR(INDIRECT($A10&amp;"!W１９"),"")</f>
        <v/>
      </c>
      <c r="AI10" s="102" t="str" cm="1">
        <f t="array" aca="1" ref="AI10" ca="1">IFERROR(INDIRECT($A10&amp;"!W２０"),"")</f>
        <v/>
      </c>
      <c r="AJ10" s="102" t="str" cm="1">
        <f t="array" aca="1" ref="AJ10" ca="1">IFERROR(INDIRECT($A10&amp;"!W２１"),"")</f>
        <v/>
      </c>
      <c r="AK10" s="95" t="str" cm="1">
        <f t="array" aca="1" ref="AK10" ca="1">IFERROR(INDIRECT($A10&amp;"!w２２"),"")</f>
        <v/>
      </c>
      <c r="AL10" s="103" t="str" cm="1">
        <f t="array" aca="1" ref="AL10" ca="1">IFERROR(INDIRECT($A10&amp;"!W２３ "),"")</f>
        <v/>
      </c>
      <c r="AM10" s="102" t="str" cm="1">
        <f t="array" aca="1" ref="AM10" ca="1">IFERROR(INDIRECT($A10&amp;"!W２6"),"")</f>
        <v/>
      </c>
      <c r="AN10" s="102" t="str" cm="1">
        <f t="array" aca="1" ref="AN10" ca="1">IFERROR(INDIRECT($A10&amp;"!W29"),"")</f>
        <v/>
      </c>
      <c r="AO10" s="102" t="str" cm="1">
        <f t="array" aca="1" ref="AO10" ca="1">IFERROR(INDIRECT($A10&amp;"!W3０"),"")</f>
        <v/>
      </c>
      <c r="AP10" s="102" t="str" cm="1">
        <f t="array" aca="1" ref="AP10" ca="1">IFERROR(INDIRECT($A10&amp;"!W3２"),"")</f>
        <v/>
      </c>
      <c r="AQ10" s="102" t="str" cm="1">
        <f t="array" aca="1" ref="AQ10" ca="1">IFERROR(INDIRECT($A10&amp;"!Z30"),"")</f>
        <v/>
      </c>
      <c r="AR10" s="102" t="str" cm="1">
        <f t="array" aca="1" ref="AR10" ca="1">IFERROR(INDIRECT($A10&amp;"!z33"),"")</f>
        <v/>
      </c>
      <c r="AS10" s="102" t="str" cm="1">
        <f t="array" aca="1" ref="AS10" ca="1">IFERROR(INDIRECT($A10&amp;"!w３４"),"")</f>
        <v/>
      </c>
      <c r="AT10" s="102" t="str" cm="1">
        <f t="array" aca="1" ref="AT10" ca="1">IFERROR(INDIRECT($A10&amp;"!K30"),"")</f>
        <v/>
      </c>
      <c r="AU10" s="102" t="str" cm="1">
        <f t="array" aca="1" ref="AU10" ca="1">IFERROR(INDIRECT($A10&amp;"!AS32"),"")</f>
        <v/>
      </c>
      <c r="AV10" s="102" t="str" cm="1">
        <f t="array" aca="1" ref="AV10" ca="1">IFERROR(INDIRECT($A10&amp;"!K31"),"")</f>
        <v/>
      </c>
      <c r="AW10" s="102" t="str" cm="1">
        <f t="array" aca="1" ref="AW10" ca="1">IFERROR(INDIRECT($A10&amp;"!U37"),"")</f>
        <v/>
      </c>
      <c r="AX10" s="102" t="str" cm="1">
        <f t="array" aca="1" ref="AX10" ca="1">IFERROR(INDIRECT($A10&amp;"!U38"),"")</f>
        <v/>
      </c>
      <c r="AY10" s="102" t="str" cm="1">
        <f t="array" aca="1" ref="AY10" ca="1">IFERROR(INDIRECT($A10&amp;"!U39"),"")</f>
        <v/>
      </c>
      <c r="AZ10" s="102" t="str" cm="1">
        <f t="array" aca="1" ref="AZ10" ca="1">IFERROR(INDIRECT($A10&amp;"!W37"),"")</f>
        <v/>
      </c>
      <c r="BA10" s="102" t="str" cm="1">
        <f t="array" aca="1" ref="BA10" ca="1">IFERROR(INDIRECT($A10&amp;"!W39"),"")</f>
        <v/>
      </c>
      <c r="BB10" s="102" t="str" cm="1">
        <f t="array" aca="1" ref="BB10" ca="1">IFERROR(INDIRECT($A10&amp;"!AB37"),"")</f>
        <v/>
      </c>
      <c r="BC10" s="102" t="str" cm="1">
        <f t="array" aca="1" ref="BC10" ca="1">IFERROR(INDIRECT($A10&amp;"!AB38"),"")</f>
        <v/>
      </c>
      <c r="BD10" s="102" t="str" cm="1">
        <f t="array" aca="1" ref="BD10" ca="1">IFERROR(INDIRECT($A10&amp;"!AB39"),"")</f>
        <v/>
      </c>
      <c r="BE10" s="102" t="str" cm="1">
        <f t="array" aca="1" ref="BE10" ca="1">IFERROR(INDIRECT($A10&amp;"!A54"),"")</f>
        <v/>
      </c>
      <c r="BF10" s="102" t="str" cm="1">
        <f t="array" aca="1" ref="BF10" ca="1">IFERROR(INDIRECT($A10&amp;"!A56"),"")</f>
        <v/>
      </c>
      <c r="BG10" s="102" t="str" cm="1">
        <f t="array" aca="1" ref="BG10" ca="1">IFERROR(INDIRECT($A10&amp;"!A59"),"")</f>
        <v/>
      </c>
      <c r="BH10" s="102" t="str" cm="1">
        <f t="array" aca="1" ref="BH10" ca="1">IFERROR(INDIRECT($A10&amp;"!A61"),"")</f>
        <v/>
      </c>
      <c r="BI10" s="102" t="str" cm="1">
        <f t="array" aca="1" ref="BI10" ca="1">IFERROR(INDIRECT($A10&amp;"!A70"),"")</f>
        <v/>
      </c>
      <c r="BJ10" s="102" t="str" cm="1">
        <f t="array" aca="1" ref="BJ10" ca="1">IFERROR(INDIRECT($A10&amp;"!A73"),"")</f>
        <v/>
      </c>
      <c r="BK10" s="102" t="str" cm="1">
        <f t="array" aca="1" ref="BK10" ca="1">IFERROR(INDIRECT($A10&amp;"!A76"),"")</f>
        <v/>
      </c>
      <c r="BL10" s="95" t="str" cm="1">
        <f t="array" aca="1" ref="BL10" ca="1">IFERROR(INDIRECT($A10&amp;"!A80"),"")</f>
        <v/>
      </c>
      <c r="BM10" s="95" t="str" cm="1">
        <f t="array" aca="1" ref="BM10" ca="1">IFERROR(INDIRECT($A10&amp;"!U45"),"")</f>
        <v/>
      </c>
      <c r="BN10" s="95" t="str" cm="1">
        <f t="array" aca="1" ref="BN10" ca="1">IFERROR(INDIRECT($A10&amp;"!ｘ45"),"")</f>
        <v/>
      </c>
      <c r="BO10" s="95" t="str" cm="1">
        <f t="array" aca="1" ref="BO10" ca="1">IFERROR(INDIRECT($A10&amp;"!U46"),"")</f>
        <v/>
      </c>
      <c r="BP10" s="95" t="str" cm="1">
        <f t="array" aca="1" ref="BP10" ca="1">IFERROR(INDIRECT($A10&amp;"!U4７"),"")</f>
        <v/>
      </c>
    </row>
    <row r="11" spans="1:79" s="95" customFormat="1">
      <c r="A11" s="95">
        <v>7</v>
      </c>
      <c r="B11" s="96" t="str">
        <f t="shared" si="1"/>
        <v>Link</v>
      </c>
      <c r="C11" s="95" t="str" cm="1">
        <f t="array" aca="1" ref="C11" ca="1">IFERROR(INDIRECT($A11&amp;"!ｋ８"),"")</f>
        <v/>
      </c>
      <c r="D11" s="95" t="str" cm="1">
        <f t="array" aca="1" ref="D11" ca="1">IFERROR(INDIRECT($A11&amp;"!ｋ９"),"")</f>
        <v/>
      </c>
      <c r="E11" s="97" t="str" cm="1">
        <f t="array" aca="1" ref="E11" ca="1">IFERROR(INDIRECT($A11&amp;"!AQ10"),"")</f>
        <v/>
      </c>
      <c r="F11" s="97" t="str" cm="1">
        <f t="array" aca="1" ref="F11" ca="1">IFERROR(INDIRECT($A11&amp;"!AQ11"),"")</f>
        <v/>
      </c>
      <c r="G11" s="95" t="str" cm="1">
        <f t="array" aca="1" ref="G11" ca="1">IFERROR(INDIRECT($A11&amp;"!I42"),"")</f>
        <v/>
      </c>
      <c r="H11" s="95" t="str" cm="1">
        <f t="array" aca="1" ref="H11" ca="1">IFERROR(INDIRECT($A11&amp;"!L42"),"")</f>
        <v/>
      </c>
      <c r="I11" s="95" t="str" cm="1">
        <f t="array" aca="1" ref="I11" ca="1">IFERROR(INDIRECT($A11&amp;"!I43"),"")</f>
        <v/>
      </c>
      <c r="J11" s="95" t="str" cm="1">
        <f t="array" aca="1" ref="J11" ca="1">IFERROR(INDIRECT($A11&amp;"!L43"),"")</f>
        <v/>
      </c>
      <c r="K11" s="95" t="str" cm="1">
        <f t="array" aca="1" ref="K11" ca="1">IFERROR(INDIRECT($A11&amp;"!I44"),"")</f>
        <v/>
      </c>
      <c r="L11" s="95" t="str" cm="1">
        <f t="array" aca="1" ref="L11" ca="1">IFERROR(INDIRECT($A11&amp;"!L44"),"")</f>
        <v/>
      </c>
      <c r="M11" s="95" t="str" cm="1">
        <f t="array" aca="1" ref="M11" ca="1">IFERROR(INDIRECT($A11&amp;"!I45"),"")</f>
        <v/>
      </c>
      <c r="N11" s="95" t="str" cm="1">
        <f t="array" aca="1" ref="N11" ca="1">IFERROR(INDIRECT($A11&amp;"!L45"),"")</f>
        <v/>
      </c>
      <c r="O11" s="95" t="str" cm="1">
        <f t="array" aca="1" ref="O11" ca="1">IFERROR(INDIRECT($A11&amp;"!D18"),"")</f>
        <v/>
      </c>
      <c r="P11" s="95" t="str" cm="1">
        <f t="array" aca="1" ref="P11" ca="1">IFERROR(INDIRECT($A11&amp;"!D19"),"")</f>
        <v/>
      </c>
      <c r="Q11" s="95" t="str" cm="1">
        <f t="array" aca="1" ref="Q11" ca="1">IFERROR(INDIRECT($A11&amp;"!D20"),"")</f>
        <v/>
      </c>
      <c r="R11" s="95" t="str" cm="1">
        <f t="array" aca="1" ref="R11" ca="1">IFERROR(INDIRECT($A11&amp;"!AS34"),"")</f>
        <v/>
      </c>
      <c r="S11" s="95" t="str" cm="1">
        <f t="array" aca="1" ref="S11" ca="1">IFERROR(INDIRECT($A11&amp;"!W3"),"")</f>
        <v/>
      </c>
      <c r="T11" s="98" t="str" cm="1">
        <f t="array" aca="1" ref="T11" ca="1">IFERROR(INDIRECT($A11&amp;"!AQ3"),"")</f>
        <v/>
      </c>
      <c r="U11" s="98" t="str" cm="1">
        <f t="array" aca="1" ref="U11" ca="1">IFERROR(INDIRECT($A11&amp;"!AQ4"),"")</f>
        <v/>
      </c>
      <c r="V11" s="98" t="str" cm="1">
        <f t="array" aca="1" ref="V11" ca="1">IFERROR(INDIRECT($A11&amp;"!AQ5"),"")</f>
        <v/>
      </c>
      <c r="W11" s="98" t="str" cm="1">
        <f t="array" aca="1" ref="W11" ca="1">IFERROR(INDIRECT($A11&amp;"!AQ6"),"")</f>
        <v/>
      </c>
      <c r="X11" s="99" t="str" cm="1">
        <f t="array" aca="1" ref="X11" ca="1">IFERROR(INDIRECT($A11&amp;"!AQ7"),"")</f>
        <v/>
      </c>
      <c r="Y11" s="100" t="str" cm="1">
        <f t="array" aca="1" ref="Y11" ca="1">IFERROR(INDIRECT($A11&amp;"!AQ1３"),"")</f>
        <v/>
      </c>
      <c r="Z11" s="98" t="str" cm="1">
        <f t="array" aca="1" ref="Z11" ca="1">IFERROR(INDIRECT($A11&amp;"!AQ8"),"")</f>
        <v/>
      </c>
      <c r="AA11" s="95" t="str" cm="1">
        <f t="array" aca="1" ref="AA11" ca="1">IFERROR(INDIRECT($A11&amp;"!W４"),"")</f>
        <v/>
      </c>
      <c r="AB11" s="95" t="str" cm="1">
        <f t="array" aca="1" ref="AB11" ca="1">IFERROR(INDIRECT($A11&amp;"!W５"),"")</f>
        <v/>
      </c>
      <c r="AC11" s="101" t="str" cm="1">
        <f t="array" aca="1" ref="AC11" ca="1">IFERROR(INDIRECT($A11&amp;"!W1４"),"")</f>
        <v/>
      </c>
      <c r="AD11" s="95" t="str" cm="1">
        <f t="array" aca="1" ref="AD11" ca="1">IFERROR(INDIRECT($A11&amp;"!W1５"),"")</f>
        <v/>
      </c>
      <c r="AE11" s="95" t="str" cm="1">
        <f t="array" aca="1" ref="AE11" ca="1">IFERROR(INDIRECT($A11&amp;"!W1６"),"")</f>
        <v/>
      </c>
      <c r="AF11" s="95" t="str" cm="1">
        <f t="array" aca="1" ref="AF11" ca="1">IFERROR(INDIRECT($A11&amp;"!W１７"),"")</f>
        <v/>
      </c>
      <c r="AG11" s="95" t="str" cm="1">
        <f t="array" aca="1" ref="AG11" ca="1">IFERROR(INDIRECT($A11&amp;"!W1８"),"")</f>
        <v/>
      </c>
      <c r="AH11" s="95" t="str" cm="1">
        <f t="array" aca="1" ref="AH11" ca="1">IFERROR(INDIRECT($A11&amp;"!W１９"),"")</f>
        <v/>
      </c>
      <c r="AI11" s="102" t="str" cm="1">
        <f t="array" aca="1" ref="AI11" ca="1">IFERROR(INDIRECT($A11&amp;"!W２０"),"")</f>
        <v/>
      </c>
      <c r="AJ11" s="102" t="str" cm="1">
        <f t="array" aca="1" ref="AJ11" ca="1">IFERROR(INDIRECT($A11&amp;"!W２１"),"")</f>
        <v/>
      </c>
      <c r="AK11" s="95" t="str" cm="1">
        <f t="array" aca="1" ref="AK11" ca="1">IFERROR(INDIRECT($A11&amp;"!w２２"),"")</f>
        <v/>
      </c>
      <c r="AL11" s="103" t="str" cm="1">
        <f t="array" aca="1" ref="AL11" ca="1">IFERROR(INDIRECT($A11&amp;"!W２３ "),"")</f>
        <v/>
      </c>
      <c r="AM11" s="102" t="str" cm="1">
        <f t="array" aca="1" ref="AM11" ca="1">IFERROR(INDIRECT($A11&amp;"!W２6"),"")</f>
        <v/>
      </c>
      <c r="AN11" s="102" t="str" cm="1">
        <f t="array" aca="1" ref="AN11" ca="1">IFERROR(INDIRECT($A11&amp;"!W29"),"")</f>
        <v/>
      </c>
      <c r="AO11" s="102" t="str" cm="1">
        <f t="array" aca="1" ref="AO11" ca="1">IFERROR(INDIRECT($A11&amp;"!W3０"),"")</f>
        <v/>
      </c>
      <c r="AP11" s="102" t="str" cm="1">
        <f t="array" aca="1" ref="AP11" ca="1">IFERROR(INDIRECT($A11&amp;"!W3２"),"")</f>
        <v/>
      </c>
      <c r="AQ11" s="102" t="str" cm="1">
        <f t="array" aca="1" ref="AQ11" ca="1">IFERROR(INDIRECT($A11&amp;"!Z30"),"")</f>
        <v/>
      </c>
      <c r="AR11" s="102" t="str" cm="1">
        <f t="array" aca="1" ref="AR11" ca="1">IFERROR(INDIRECT($A11&amp;"!z33"),"")</f>
        <v/>
      </c>
      <c r="AS11" s="102" t="str" cm="1">
        <f t="array" aca="1" ref="AS11" ca="1">IFERROR(INDIRECT($A11&amp;"!w３４"),"")</f>
        <v/>
      </c>
      <c r="AT11" s="102" t="str" cm="1">
        <f t="array" aca="1" ref="AT11" ca="1">IFERROR(INDIRECT($A11&amp;"!K30"),"")</f>
        <v/>
      </c>
      <c r="AU11" s="102" t="str" cm="1">
        <f t="array" aca="1" ref="AU11" ca="1">IFERROR(INDIRECT($A11&amp;"!AS32"),"")</f>
        <v/>
      </c>
      <c r="AV11" s="102" t="str" cm="1">
        <f t="array" aca="1" ref="AV11" ca="1">IFERROR(INDIRECT($A11&amp;"!K31"),"")</f>
        <v/>
      </c>
      <c r="AW11" s="102" t="str" cm="1">
        <f t="array" aca="1" ref="AW11" ca="1">IFERROR(INDIRECT($A11&amp;"!U37"),"")</f>
        <v/>
      </c>
      <c r="AX11" s="102" t="str" cm="1">
        <f t="array" aca="1" ref="AX11" ca="1">IFERROR(INDIRECT($A11&amp;"!U38"),"")</f>
        <v/>
      </c>
      <c r="AY11" s="102" t="str" cm="1">
        <f t="array" aca="1" ref="AY11" ca="1">IFERROR(INDIRECT($A11&amp;"!U39"),"")</f>
        <v/>
      </c>
      <c r="AZ11" s="102" t="str" cm="1">
        <f t="array" aca="1" ref="AZ11" ca="1">IFERROR(INDIRECT($A11&amp;"!W37"),"")</f>
        <v/>
      </c>
      <c r="BA11" s="102" t="str" cm="1">
        <f t="array" aca="1" ref="BA11" ca="1">IFERROR(INDIRECT($A11&amp;"!W39"),"")</f>
        <v/>
      </c>
      <c r="BB11" s="102" t="str" cm="1">
        <f t="array" aca="1" ref="BB11" ca="1">IFERROR(INDIRECT($A11&amp;"!AB37"),"")</f>
        <v/>
      </c>
      <c r="BC11" s="102" t="str" cm="1">
        <f t="array" aca="1" ref="BC11" ca="1">IFERROR(INDIRECT($A11&amp;"!AB38"),"")</f>
        <v/>
      </c>
      <c r="BD11" s="102" t="str" cm="1">
        <f t="array" aca="1" ref="BD11" ca="1">IFERROR(INDIRECT($A11&amp;"!AB39"),"")</f>
        <v/>
      </c>
      <c r="BE11" s="102" t="str" cm="1">
        <f t="array" aca="1" ref="BE11" ca="1">IFERROR(INDIRECT($A11&amp;"!A54"),"")</f>
        <v/>
      </c>
      <c r="BF11" s="102" t="str" cm="1">
        <f t="array" aca="1" ref="BF11" ca="1">IFERROR(INDIRECT($A11&amp;"!A56"),"")</f>
        <v/>
      </c>
      <c r="BG11" s="102" t="str" cm="1">
        <f t="array" aca="1" ref="BG11" ca="1">IFERROR(INDIRECT($A11&amp;"!A59"),"")</f>
        <v/>
      </c>
      <c r="BH11" s="102" t="str" cm="1">
        <f t="array" aca="1" ref="BH11" ca="1">IFERROR(INDIRECT($A11&amp;"!A61"),"")</f>
        <v/>
      </c>
      <c r="BI11" s="102" t="str" cm="1">
        <f t="array" aca="1" ref="BI11" ca="1">IFERROR(INDIRECT($A11&amp;"!A70"),"")</f>
        <v/>
      </c>
      <c r="BJ11" s="102" t="str" cm="1">
        <f t="array" aca="1" ref="BJ11" ca="1">IFERROR(INDIRECT($A11&amp;"!A73"),"")</f>
        <v/>
      </c>
      <c r="BK11" s="102" t="str" cm="1">
        <f t="array" aca="1" ref="BK11" ca="1">IFERROR(INDIRECT($A11&amp;"!A76"),"")</f>
        <v/>
      </c>
      <c r="BL11" s="95" t="str" cm="1">
        <f t="array" aca="1" ref="BL11" ca="1">IFERROR(INDIRECT($A11&amp;"!A80"),"")</f>
        <v/>
      </c>
      <c r="BM11" s="95" t="str" cm="1">
        <f t="array" aca="1" ref="BM11" ca="1">IFERROR(INDIRECT($A11&amp;"!U45"),"")</f>
        <v/>
      </c>
      <c r="BN11" s="95" t="str" cm="1">
        <f t="array" aca="1" ref="BN11" ca="1">IFERROR(INDIRECT($A11&amp;"!ｘ45"),"")</f>
        <v/>
      </c>
      <c r="BO11" s="95" t="str" cm="1">
        <f t="array" aca="1" ref="BO11" ca="1">IFERROR(INDIRECT($A11&amp;"!U46"),"")</f>
        <v/>
      </c>
      <c r="BP11" s="95" t="str" cm="1">
        <f t="array" aca="1" ref="BP11" ca="1">IFERROR(INDIRECT($A11&amp;"!U4７"),"")</f>
        <v/>
      </c>
    </row>
    <row r="12" spans="1:79" s="95" customFormat="1">
      <c r="A12" s="95">
        <v>8</v>
      </c>
      <c r="B12" s="96" t="str">
        <f t="shared" si="1"/>
        <v>Link</v>
      </c>
      <c r="C12" s="95" t="str" cm="1">
        <f t="array" aca="1" ref="C12" ca="1">IFERROR(INDIRECT($A12&amp;"!ｋ８"),"")</f>
        <v/>
      </c>
      <c r="D12" s="95" t="str" cm="1">
        <f t="array" aca="1" ref="D12" ca="1">IFERROR(INDIRECT($A12&amp;"!ｋ９"),"")</f>
        <v/>
      </c>
      <c r="E12" s="97" t="str" cm="1">
        <f t="array" aca="1" ref="E12" ca="1">IFERROR(INDIRECT($A12&amp;"!AQ10"),"")</f>
        <v/>
      </c>
      <c r="F12" s="97" t="str" cm="1">
        <f t="array" aca="1" ref="F12" ca="1">IFERROR(INDIRECT($A12&amp;"!AQ11"),"")</f>
        <v/>
      </c>
      <c r="G12" s="95" t="str" cm="1">
        <f t="array" aca="1" ref="G12" ca="1">IFERROR(INDIRECT($A12&amp;"!I42"),"")</f>
        <v/>
      </c>
      <c r="H12" s="95" t="str" cm="1">
        <f t="array" aca="1" ref="H12" ca="1">IFERROR(INDIRECT($A12&amp;"!L42"),"")</f>
        <v/>
      </c>
      <c r="I12" s="95" t="str" cm="1">
        <f t="array" aca="1" ref="I12" ca="1">IFERROR(INDIRECT($A12&amp;"!I43"),"")</f>
        <v/>
      </c>
      <c r="J12" s="95" t="str" cm="1">
        <f t="array" aca="1" ref="J12" ca="1">IFERROR(INDIRECT($A12&amp;"!L43"),"")</f>
        <v/>
      </c>
      <c r="K12" s="95" t="str" cm="1">
        <f t="array" aca="1" ref="K12" ca="1">IFERROR(INDIRECT($A12&amp;"!I44"),"")</f>
        <v/>
      </c>
      <c r="L12" s="95" t="str" cm="1">
        <f t="array" aca="1" ref="L12" ca="1">IFERROR(INDIRECT($A12&amp;"!L44"),"")</f>
        <v/>
      </c>
      <c r="M12" s="95" t="str" cm="1">
        <f t="array" aca="1" ref="M12" ca="1">IFERROR(INDIRECT($A12&amp;"!I45"),"")</f>
        <v/>
      </c>
      <c r="N12" s="95" t="str" cm="1">
        <f t="array" aca="1" ref="N12" ca="1">IFERROR(INDIRECT($A12&amp;"!L45"),"")</f>
        <v/>
      </c>
      <c r="O12" s="95" t="str" cm="1">
        <f t="array" aca="1" ref="O12" ca="1">IFERROR(INDIRECT($A12&amp;"!D18"),"")</f>
        <v/>
      </c>
      <c r="P12" s="95" t="str" cm="1">
        <f t="array" aca="1" ref="P12" ca="1">IFERROR(INDIRECT($A12&amp;"!D19"),"")</f>
        <v/>
      </c>
      <c r="Q12" s="95" t="str" cm="1">
        <f t="array" aca="1" ref="Q12" ca="1">IFERROR(INDIRECT($A12&amp;"!D20"),"")</f>
        <v/>
      </c>
      <c r="R12" s="95" t="str" cm="1">
        <f t="array" aca="1" ref="R12" ca="1">IFERROR(INDIRECT($A12&amp;"!AS34"),"")</f>
        <v/>
      </c>
      <c r="S12" s="95" t="str" cm="1">
        <f t="array" aca="1" ref="S12" ca="1">IFERROR(INDIRECT($A12&amp;"!W3"),"")</f>
        <v/>
      </c>
      <c r="T12" s="98" t="str" cm="1">
        <f t="array" aca="1" ref="T12" ca="1">IFERROR(INDIRECT($A12&amp;"!AQ3"),"")</f>
        <v/>
      </c>
      <c r="U12" s="98" t="str" cm="1">
        <f t="array" aca="1" ref="U12" ca="1">IFERROR(INDIRECT($A12&amp;"!AQ4"),"")</f>
        <v/>
      </c>
      <c r="V12" s="98" t="str" cm="1">
        <f t="array" aca="1" ref="V12" ca="1">IFERROR(INDIRECT($A12&amp;"!AQ5"),"")</f>
        <v/>
      </c>
      <c r="W12" s="98" t="str" cm="1">
        <f t="array" aca="1" ref="W12" ca="1">IFERROR(INDIRECT($A12&amp;"!AQ6"),"")</f>
        <v/>
      </c>
      <c r="X12" s="99" t="str" cm="1">
        <f t="array" aca="1" ref="X12" ca="1">IFERROR(INDIRECT($A12&amp;"!AQ7"),"")</f>
        <v/>
      </c>
      <c r="Y12" s="100" t="str" cm="1">
        <f t="array" aca="1" ref="Y12" ca="1">IFERROR(INDIRECT($A12&amp;"!AQ1３"),"")</f>
        <v/>
      </c>
      <c r="Z12" s="98" t="str" cm="1">
        <f t="array" aca="1" ref="Z12" ca="1">IFERROR(INDIRECT($A12&amp;"!AQ8"),"")</f>
        <v/>
      </c>
      <c r="AA12" s="95" t="str" cm="1">
        <f t="array" aca="1" ref="AA12" ca="1">IFERROR(INDIRECT($A12&amp;"!W４"),"")</f>
        <v/>
      </c>
      <c r="AB12" s="95" t="str" cm="1">
        <f t="array" aca="1" ref="AB12" ca="1">IFERROR(INDIRECT($A12&amp;"!W５"),"")</f>
        <v/>
      </c>
      <c r="AC12" s="101" t="str" cm="1">
        <f t="array" aca="1" ref="AC12" ca="1">IFERROR(INDIRECT($A12&amp;"!W1４"),"")</f>
        <v/>
      </c>
      <c r="AD12" s="95" t="str" cm="1">
        <f t="array" aca="1" ref="AD12" ca="1">IFERROR(INDIRECT($A12&amp;"!W1５"),"")</f>
        <v/>
      </c>
      <c r="AE12" s="95" t="str" cm="1">
        <f t="array" aca="1" ref="AE12" ca="1">IFERROR(INDIRECT($A12&amp;"!W1６"),"")</f>
        <v/>
      </c>
      <c r="AF12" s="95" t="str" cm="1">
        <f t="array" aca="1" ref="AF12" ca="1">IFERROR(INDIRECT($A12&amp;"!W１７"),"")</f>
        <v/>
      </c>
      <c r="AG12" s="95" t="str" cm="1">
        <f t="array" aca="1" ref="AG12" ca="1">IFERROR(INDIRECT($A12&amp;"!W1８"),"")</f>
        <v/>
      </c>
      <c r="AH12" s="95" t="str" cm="1">
        <f t="array" aca="1" ref="AH12" ca="1">IFERROR(INDIRECT($A12&amp;"!W１９"),"")</f>
        <v/>
      </c>
      <c r="AI12" s="102" t="str" cm="1">
        <f t="array" aca="1" ref="AI12" ca="1">IFERROR(INDIRECT($A12&amp;"!W２０"),"")</f>
        <v/>
      </c>
      <c r="AJ12" s="102" t="str" cm="1">
        <f t="array" aca="1" ref="AJ12" ca="1">IFERROR(INDIRECT($A12&amp;"!W２１"),"")</f>
        <v/>
      </c>
      <c r="AK12" s="95" t="str" cm="1">
        <f t="array" aca="1" ref="AK12" ca="1">IFERROR(INDIRECT($A12&amp;"!w２２"),"")</f>
        <v/>
      </c>
      <c r="AL12" s="103" t="str" cm="1">
        <f t="array" aca="1" ref="AL12" ca="1">IFERROR(INDIRECT($A12&amp;"!W２３ "),"")</f>
        <v/>
      </c>
      <c r="AM12" s="102" t="str" cm="1">
        <f t="array" aca="1" ref="AM12" ca="1">IFERROR(INDIRECT($A12&amp;"!W２6"),"")</f>
        <v/>
      </c>
      <c r="AN12" s="102" t="str" cm="1">
        <f t="array" aca="1" ref="AN12" ca="1">IFERROR(INDIRECT($A12&amp;"!W29"),"")</f>
        <v/>
      </c>
      <c r="AO12" s="102" t="str" cm="1">
        <f t="array" aca="1" ref="AO12" ca="1">IFERROR(INDIRECT($A12&amp;"!W3０"),"")</f>
        <v/>
      </c>
      <c r="AP12" s="102" t="str" cm="1">
        <f t="array" aca="1" ref="AP12" ca="1">IFERROR(INDIRECT($A12&amp;"!W3２"),"")</f>
        <v/>
      </c>
      <c r="AQ12" s="102" t="str" cm="1">
        <f t="array" aca="1" ref="AQ12" ca="1">IFERROR(INDIRECT($A12&amp;"!Z30"),"")</f>
        <v/>
      </c>
      <c r="AR12" s="102" t="str" cm="1">
        <f t="array" aca="1" ref="AR12" ca="1">IFERROR(INDIRECT($A12&amp;"!z33"),"")</f>
        <v/>
      </c>
      <c r="AS12" s="102" t="str" cm="1">
        <f t="array" aca="1" ref="AS12" ca="1">IFERROR(INDIRECT($A12&amp;"!w３４"),"")</f>
        <v/>
      </c>
      <c r="AT12" s="102" t="str" cm="1">
        <f t="array" aca="1" ref="AT12" ca="1">IFERROR(INDIRECT($A12&amp;"!K30"),"")</f>
        <v/>
      </c>
      <c r="AU12" s="102" t="str" cm="1">
        <f t="array" aca="1" ref="AU12" ca="1">IFERROR(INDIRECT($A12&amp;"!AS32"),"")</f>
        <v/>
      </c>
      <c r="AV12" s="102" t="str" cm="1">
        <f t="array" aca="1" ref="AV12" ca="1">IFERROR(INDIRECT($A12&amp;"!K31"),"")</f>
        <v/>
      </c>
      <c r="AW12" s="102" t="str" cm="1">
        <f t="array" aca="1" ref="AW12" ca="1">IFERROR(INDIRECT($A12&amp;"!U37"),"")</f>
        <v/>
      </c>
      <c r="AX12" s="102" t="str" cm="1">
        <f t="array" aca="1" ref="AX12" ca="1">IFERROR(INDIRECT($A12&amp;"!U38"),"")</f>
        <v/>
      </c>
      <c r="AY12" s="102" t="str" cm="1">
        <f t="array" aca="1" ref="AY12" ca="1">IFERROR(INDIRECT($A12&amp;"!U39"),"")</f>
        <v/>
      </c>
      <c r="AZ12" s="102" t="str" cm="1">
        <f t="array" aca="1" ref="AZ12" ca="1">IFERROR(INDIRECT($A12&amp;"!W37"),"")</f>
        <v/>
      </c>
      <c r="BA12" s="102" t="str" cm="1">
        <f t="array" aca="1" ref="BA12" ca="1">IFERROR(INDIRECT($A12&amp;"!W39"),"")</f>
        <v/>
      </c>
      <c r="BB12" s="102" t="str" cm="1">
        <f t="array" aca="1" ref="BB12" ca="1">IFERROR(INDIRECT($A12&amp;"!AB37"),"")</f>
        <v/>
      </c>
      <c r="BC12" s="102" t="str" cm="1">
        <f t="array" aca="1" ref="BC12" ca="1">IFERROR(INDIRECT($A12&amp;"!AB38"),"")</f>
        <v/>
      </c>
      <c r="BD12" s="102" t="str" cm="1">
        <f t="array" aca="1" ref="BD12" ca="1">IFERROR(INDIRECT($A12&amp;"!AB39"),"")</f>
        <v/>
      </c>
      <c r="BE12" s="102" t="str" cm="1">
        <f t="array" aca="1" ref="BE12" ca="1">IFERROR(INDIRECT($A12&amp;"!A54"),"")</f>
        <v/>
      </c>
      <c r="BF12" s="102" t="str" cm="1">
        <f t="array" aca="1" ref="BF12" ca="1">IFERROR(INDIRECT($A12&amp;"!A56"),"")</f>
        <v/>
      </c>
      <c r="BG12" s="102" t="str" cm="1">
        <f t="array" aca="1" ref="BG12" ca="1">IFERROR(INDIRECT($A12&amp;"!A59"),"")</f>
        <v/>
      </c>
      <c r="BH12" s="102" t="str" cm="1">
        <f t="array" aca="1" ref="BH12" ca="1">IFERROR(INDIRECT($A12&amp;"!A61"),"")</f>
        <v/>
      </c>
      <c r="BI12" s="102" t="str" cm="1">
        <f t="array" aca="1" ref="BI12" ca="1">IFERROR(INDIRECT($A12&amp;"!A70"),"")</f>
        <v/>
      </c>
      <c r="BJ12" s="102" t="str" cm="1">
        <f t="array" aca="1" ref="BJ12" ca="1">IFERROR(INDIRECT($A12&amp;"!A73"),"")</f>
        <v/>
      </c>
      <c r="BK12" s="102" t="str" cm="1">
        <f t="array" aca="1" ref="BK12" ca="1">IFERROR(INDIRECT($A12&amp;"!A76"),"")</f>
        <v/>
      </c>
      <c r="BL12" s="95" t="str" cm="1">
        <f t="array" aca="1" ref="BL12" ca="1">IFERROR(INDIRECT($A12&amp;"!A80"),"")</f>
        <v/>
      </c>
      <c r="BM12" s="95" t="str" cm="1">
        <f t="array" aca="1" ref="BM12" ca="1">IFERROR(INDIRECT($A12&amp;"!U45"),"")</f>
        <v/>
      </c>
      <c r="BN12" s="95" t="str" cm="1">
        <f t="array" aca="1" ref="BN12" ca="1">IFERROR(INDIRECT($A12&amp;"!ｘ45"),"")</f>
        <v/>
      </c>
      <c r="BO12" s="95" t="str" cm="1">
        <f t="array" aca="1" ref="BO12" ca="1">IFERROR(INDIRECT($A12&amp;"!U46"),"")</f>
        <v/>
      </c>
      <c r="BP12" s="95" t="str" cm="1">
        <f t="array" aca="1" ref="BP12" ca="1">IFERROR(INDIRECT($A12&amp;"!U4７"),"")</f>
        <v/>
      </c>
    </row>
    <row r="13" spans="1:79" s="95" customFormat="1">
      <c r="A13" s="95">
        <v>9</v>
      </c>
      <c r="B13" s="96" t="str">
        <f t="shared" si="1"/>
        <v>Link</v>
      </c>
      <c r="C13" s="95" t="str" cm="1">
        <f t="array" aca="1" ref="C13" ca="1">IFERROR(INDIRECT($A13&amp;"!ｋ８"),"")</f>
        <v/>
      </c>
      <c r="D13" s="95" t="str" cm="1">
        <f t="array" aca="1" ref="D13" ca="1">IFERROR(INDIRECT($A13&amp;"!ｋ９"),"")</f>
        <v/>
      </c>
      <c r="E13" s="97" t="str" cm="1">
        <f t="array" aca="1" ref="E13" ca="1">IFERROR(INDIRECT($A13&amp;"!AQ10"),"")</f>
        <v/>
      </c>
      <c r="F13" s="97" t="str" cm="1">
        <f t="array" aca="1" ref="F13" ca="1">IFERROR(INDIRECT($A13&amp;"!AQ11"),"")</f>
        <v/>
      </c>
      <c r="G13" s="95" t="str" cm="1">
        <f t="array" aca="1" ref="G13" ca="1">IFERROR(INDIRECT($A13&amp;"!I42"),"")</f>
        <v/>
      </c>
      <c r="H13" s="95" t="str" cm="1">
        <f t="array" aca="1" ref="H13" ca="1">IFERROR(INDIRECT($A13&amp;"!L42"),"")</f>
        <v/>
      </c>
      <c r="I13" s="95" t="str" cm="1">
        <f t="array" aca="1" ref="I13" ca="1">IFERROR(INDIRECT($A13&amp;"!I43"),"")</f>
        <v/>
      </c>
      <c r="J13" s="95" t="str" cm="1">
        <f t="array" aca="1" ref="J13" ca="1">IFERROR(INDIRECT($A13&amp;"!L43"),"")</f>
        <v/>
      </c>
      <c r="K13" s="95" t="str" cm="1">
        <f t="array" aca="1" ref="K13" ca="1">IFERROR(INDIRECT($A13&amp;"!I44"),"")</f>
        <v/>
      </c>
      <c r="L13" s="95" t="str" cm="1">
        <f t="array" aca="1" ref="L13" ca="1">IFERROR(INDIRECT($A13&amp;"!L44"),"")</f>
        <v/>
      </c>
      <c r="M13" s="95" t="str" cm="1">
        <f t="array" aca="1" ref="M13" ca="1">IFERROR(INDIRECT($A13&amp;"!I45"),"")</f>
        <v/>
      </c>
      <c r="N13" s="95" t="str" cm="1">
        <f t="array" aca="1" ref="N13" ca="1">IFERROR(INDIRECT($A13&amp;"!L45"),"")</f>
        <v/>
      </c>
      <c r="O13" s="95" t="str" cm="1">
        <f t="array" aca="1" ref="O13" ca="1">IFERROR(INDIRECT($A13&amp;"!D18"),"")</f>
        <v/>
      </c>
      <c r="P13" s="95" t="str" cm="1">
        <f t="array" aca="1" ref="P13" ca="1">IFERROR(INDIRECT($A13&amp;"!D19"),"")</f>
        <v/>
      </c>
      <c r="Q13" s="95" t="str" cm="1">
        <f t="array" aca="1" ref="Q13" ca="1">IFERROR(INDIRECT($A13&amp;"!D20"),"")</f>
        <v/>
      </c>
      <c r="R13" s="95" t="str" cm="1">
        <f t="array" aca="1" ref="R13" ca="1">IFERROR(INDIRECT($A13&amp;"!AS34"),"")</f>
        <v/>
      </c>
      <c r="S13" s="95" t="str" cm="1">
        <f t="array" aca="1" ref="S13" ca="1">IFERROR(INDIRECT($A13&amp;"!W3"),"")</f>
        <v/>
      </c>
      <c r="T13" s="98" t="str" cm="1">
        <f t="array" aca="1" ref="T13" ca="1">IFERROR(INDIRECT($A13&amp;"!AQ3"),"")</f>
        <v/>
      </c>
      <c r="U13" s="98" t="str" cm="1">
        <f t="array" aca="1" ref="U13" ca="1">IFERROR(INDIRECT($A13&amp;"!AQ4"),"")</f>
        <v/>
      </c>
      <c r="V13" s="98" t="str" cm="1">
        <f t="array" aca="1" ref="V13" ca="1">IFERROR(INDIRECT($A13&amp;"!AQ5"),"")</f>
        <v/>
      </c>
      <c r="W13" s="98" t="str" cm="1">
        <f t="array" aca="1" ref="W13" ca="1">IFERROR(INDIRECT($A13&amp;"!AQ6"),"")</f>
        <v/>
      </c>
      <c r="X13" s="99" t="str" cm="1">
        <f t="array" aca="1" ref="X13" ca="1">IFERROR(INDIRECT($A13&amp;"!AQ7"),"")</f>
        <v/>
      </c>
      <c r="Y13" s="100" t="str" cm="1">
        <f t="array" aca="1" ref="Y13" ca="1">IFERROR(INDIRECT($A13&amp;"!AQ1３"),"")</f>
        <v/>
      </c>
      <c r="Z13" s="98" t="str" cm="1">
        <f t="array" aca="1" ref="Z13" ca="1">IFERROR(INDIRECT($A13&amp;"!AQ8"),"")</f>
        <v/>
      </c>
      <c r="AA13" s="95" t="str" cm="1">
        <f t="array" aca="1" ref="AA13" ca="1">IFERROR(INDIRECT($A13&amp;"!W４"),"")</f>
        <v/>
      </c>
      <c r="AB13" s="95" t="str" cm="1">
        <f t="array" aca="1" ref="AB13" ca="1">IFERROR(INDIRECT($A13&amp;"!W５"),"")</f>
        <v/>
      </c>
      <c r="AC13" s="101" t="str" cm="1">
        <f t="array" aca="1" ref="AC13" ca="1">IFERROR(INDIRECT($A13&amp;"!W1４"),"")</f>
        <v/>
      </c>
      <c r="AD13" s="95" t="str" cm="1">
        <f t="array" aca="1" ref="AD13" ca="1">IFERROR(INDIRECT($A13&amp;"!W1５"),"")</f>
        <v/>
      </c>
      <c r="AE13" s="95" t="str" cm="1">
        <f t="array" aca="1" ref="AE13" ca="1">IFERROR(INDIRECT($A13&amp;"!W1６"),"")</f>
        <v/>
      </c>
      <c r="AF13" s="95" t="str" cm="1">
        <f t="array" aca="1" ref="AF13" ca="1">IFERROR(INDIRECT($A13&amp;"!W１７"),"")</f>
        <v/>
      </c>
      <c r="AG13" s="95" t="str" cm="1">
        <f t="array" aca="1" ref="AG13" ca="1">IFERROR(INDIRECT($A13&amp;"!W1８"),"")</f>
        <v/>
      </c>
      <c r="AH13" s="95" t="str" cm="1">
        <f t="array" aca="1" ref="AH13" ca="1">IFERROR(INDIRECT($A13&amp;"!W１９"),"")</f>
        <v/>
      </c>
      <c r="AI13" s="102" t="str" cm="1">
        <f t="array" aca="1" ref="AI13" ca="1">IFERROR(INDIRECT($A13&amp;"!W２０"),"")</f>
        <v/>
      </c>
      <c r="AJ13" s="102" t="str" cm="1">
        <f t="array" aca="1" ref="AJ13" ca="1">IFERROR(INDIRECT($A13&amp;"!W２１"),"")</f>
        <v/>
      </c>
      <c r="AK13" s="95" t="str" cm="1">
        <f t="array" aca="1" ref="AK13" ca="1">IFERROR(INDIRECT($A13&amp;"!w２２"),"")</f>
        <v/>
      </c>
      <c r="AL13" s="103" t="str" cm="1">
        <f t="array" aca="1" ref="AL13" ca="1">IFERROR(INDIRECT($A13&amp;"!W２３ "),"")</f>
        <v/>
      </c>
      <c r="AM13" s="102" t="str" cm="1">
        <f t="array" aca="1" ref="AM13" ca="1">IFERROR(INDIRECT($A13&amp;"!W２6"),"")</f>
        <v/>
      </c>
      <c r="AN13" s="102" t="str" cm="1">
        <f t="array" aca="1" ref="AN13" ca="1">IFERROR(INDIRECT($A13&amp;"!W29"),"")</f>
        <v/>
      </c>
      <c r="AO13" s="102" t="str" cm="1">
        <f t="array" aca="1" ref="AO13" ca="1">IFERROR(INDIRECT($A13&amp;"!W3０"),"")</f>
        <v/>
      </c>
      <c r="AP13" s="102" t="str" cm="1">
        <f t="array" aca="1" ref="AP13" ca="1">IFERROR(INDIRECT($A13&amp;"!W3２"),"")</f>
        <v/>
      </c>
      <c r="AQ13" s="102" t="str" cm="1">
        <f t="array" aca="1" ref="AQ13" ca="1">IFERROR(INDIRECT($A13&amp;"!Z30"),"")</f>
        <v/>
      </c>
      <c r="AR13" s="102" t="str" cm="1">
        <f t="array" aca="1" ref="AR13" ca="1">IFERROR(INDIRECT($A13&amp;"!z33"),"")</f>
        <v/>
      </c>
      <c r="AS13" s="102" t="str" cm="1">
        <f t="array" aca="1" ref="AS13" ca="1">IFERROR(INDIRECT($A13&amp;"!w３４"),"")</f>
        <v/>
      </c>
      <c r="AT13" s="102" t="str" cm="1">
        <f t="array" aca="1" ref="AT13" ca="1">IFERROR(INDIRECT($A13&amp;"!K30"),"")</f>
        <v/>
      </c>
      <c r="AU13" s="102" t="str" cm="1">
        <f t="array" aca="1" ref="AU13" ca="1">IFERROR(INDIRECT($A13&amp;"!AS32"),"")</f>
        <v/>
      </c>
      <c r="AV13" s="102" t="str" cm="1">
        <f t="array" aca="1" ref="AV13" ca="1">IFERROR(INDIRECT($A13&amp;"!K31"),"")</f>
        <v/>
      </c>
      <c r="AW13" s="102" t="str" cm="1">
        <f t="array" aca="1" ref="AW13" ca="1">IFERROR(INDIRECT($A13&amp;"!U37"),"")</f>
        <v/>
      </c>
      <c r="AX13" s="102" t="str" cm="1">
        <f t="array" aca="1" ref="AX13" ca="1">IFERROR(INDIRECT($A13&amp;"!U38"),"")</f>
        <v/>
      </c>
      <c r="AY13" s="102" t="str" cm="1">
        <f t="array" aca="1" ref="AY13" ca="1">IFERROR(INDIRECT($A13&amp;"!U39"),"")</f>
        <v/>
      </c>
      <c r="AZ13" s="102" t="str" cm="1">
        <f t="array" aca="1" ref="AZ13" ca="1">IFERROR(INDIRECT($A13&amp;"!W37"),"")</f>
        <v/>
      </c>
      <c r="BA13" s="102" t="str" cm="1">
        <f t="array" aca="1" ref="BA13" ca="1">IFERROR(INDIRECT($A13&amp;"!W39"),"")</f>
        <v/>
      </c>
      <c r="BB13" s="102" t="str" cm="1">
        <f t="array" aca="1" ref="BB13" ca="1">IFERROR(INDIRECT($A13&amp;"!AB37"),"")</f>
        <v/>
      </c>
      <c r="BC13" s="102" t="str" cm="1">
        <f t="array" aca="1" ref="BC13" ca="1">IFERROR(INDIRECT($A13&amp;"!AB38"),"")</f>
        <v/>
      </c>
      <c r="BD13" s="102" t="str" cm="1">
        <f t="array" aca="1" ref="BD13" ca="1">IFERROR(INDIRECT($A13&amp;"!AB39"),"")</f>
        <v/>
      </c>
      <c r="BE13" s="102" t="str" cm="1">
        <f t="array" aca="1" ref="BE13" ca="1">IFERROR(INDIRECT($A13&amp;"!A54"),"")</f>
        <v/>
      </c>
      <c r="BF13" s="102" t="str" cm="1">
        <f t="array" aca="1" ref="BF13" ca="1">IFERROR(INDIRECT($A13&amp;"!A56"),"")</f>
        <v/>
      </c>
      <c r="BG13" s="102" t="str" cm="1">
        <f t="array" aca="1" ref="BG13" ca="1">IFERROR(INDIRECT($A13&amp;"!A59"),"")</f>
        <v/>
      </c>
      <c r="BH13" s="102" t="str" cm="1">
        <f t="array" aca="1" ref="BH13" ca="1">IFERROR(INDIRECT($A13&amp;"!A61"),"")</f>
        <v/>
      </c>
      <c r="BI13" s="102" t="str" cm="1">
        <f t="array" aca="1" ref="BI13" ca="1">IFERROR(INDIRECT($A13&amp;"!A70"),"")</f>
        <v/>
      </c>
      <c r="BJ13" s="102" t="str" cm="1">
        <f t="array" aca="1" ref="BJ13" ca="1">IFERROR(INDIRECT($A13&amp;"!A73"),"")</f>
        <v/>
      </c>
      <c r="BK13" s="102" t="str" cm="1">
        <f t="array" aca="1" ref="BK13" ca="1">IFERROR(INDIRECT($A13&amp;"!A76"),"")</f>
        <v/>
      </c>
      <c r="BL13" s="95" t="str" cm="1">
        <f t="array" aca="1" ref="BL13" ca="1">IFERROR(INDIRECT($A13&amp;"!A80"),"")</f>
        <v/>
      </c>
      <c r="BM13" s="95" t="str" cm="1">
        <f t="array" aca="1" ref="BM13" ca="1">IFERROR(INDIRECT($A13&amp;"!U45"),"")</f>
        <v/>
      </c>
      <c r="BN13" s="95" t="str" cm="1">
        <f t="array" aca="1" ref="BN13" ca="1">IFERROR(INDIRECT($A13&amp;"!ｘ45"),"")</f>
        <v/>
      </c>
      <c r="BO13" s="95" t="str" cm="1">
        <f t="array" aca="1" ref="BO13" ca="1">IFERROR(INDIRECT($A13&amp;"!U46"),"")</f>
        <v/>
      </c>
      <c r="BP13" s="95" t="str" cm="1">
        <f t="array" aca="1" ref="BP13" ca="1">IFERROR(INDIRECT($A13&amp;"!U4７"),"")</f>
        <v/>
      </c>
    </row>
    <row r="14" spans="1:79" s="95" customFormat="1">
      <c r="A14" s="95">
        <v>10</v>
      </c>
      <c r="B14" s="96" t="str">
        <f t="shared" si="1"/>
        <v>Link</v>
      </c>
      <c r="C14" s="95" t="str" cm="1">
        <f t="array" aca="1" ref="C14" ca="1">IFERROR(INDIRECT($A14&amp;"!ｋ８"),"")</f>
        <v/>
      </c>
      <c r="D14" s="95" t="str" cm="1">
        <f t="array" aca="1" ref="D14" ca="1">IFERROR(INDIRECT($A14&amp;"!ｋ９"),"")</f>
        <v/>
      </c>
      <c r="E14" s="97" t="str" cm="1">
        <f t="array" aca="1" ref="E14" ca="1">IFERROR(INDIRECT($A14&amp;"!AQ10"),"")</f>
        <v/>
      </c>
      <c r="F14" s="97" t="str" cm="1">
        <f t="array" aca="1" ref="F14" ca="1">IFERROR(INDIRECT($A14&amp;"!AQ11"),"")</f>
        <v/>
      </c>
      <c r="G14" s="95" t="str" cm="1">
        <f t="array" aca="1" ref="G14" ca="1">IFERROR(INDIRECT($A14&amp;"!I42"),"")</f>
        <v/>
      </c>
      <c r="H14" s="95" t="str" cm="1">
        <f t="array" aca="1" ref="H14" ca="1">IFERROR(INDIRECT($A14&amp;"!L42"),"")</f>
        <v/>
      </c>
      <c r="I14" s="95" t="str" cm="1">
        <f t="array" aca="1" ref="I14" ca="1">IFERROR(INDIRECT($A14&amp;"!I43"),"")</f>
        <v/>
      </c>
      <c r="J14" s="95" t="str" cm="1">
        <f t="array" aca="1" ref="J14" ca="1">IFERROR(INDIRECT($A14&amp;"!L43"),"")</f>
        <v/>
      </c>
      <c r="K14" s="95" t="str" cm="1">
        <f t="array" aca="1" ref="K14" ca="1">IFERROR(INDIRECT($A14&amp;"!I44"),"")</f>
        <v/>
      </c>
      <c r="L14" s="95" t="str" cm="1">
        <f t="array" aca="1" ref="L14" ca="1">IFERROR(INDIRECT($A14&amp;"!L44"),"")</f>
        <v/>
      </c>
      <c r="M14" s="95" t="str" cm="1">
        <f t="array" aca="1" ref="M14" ca="1">IFERROR(INDIRECT($A14&amp;"!I45"),"")</f>
        <v/>
      </c>
      <c r="N14" s="95" t="str" cm="1">
        <f t="array" aca="1" ref="N14" ca="1">IFERROR(INDIRECT($A14&amp;"!L45"),"")</f>
        <v/>
      </c>
      <c r="O14" s="95" t="str" cm="1">
        <f t="array" aca="1" ref="O14" ca="1">IFERROR(INDIRECT($A14&amp;"!D18"),"")</f>
        <v/>
      </c>
      <c r="P14" s="95" t="str" cm="1">
        <f t="array" aca="1" ref="P14" ca="1">IFERROR(INDIRECT($A14&amp;"!D19"),"")</f>
        <v/>
      </c>
      <c r="Q14" s="95" t="str" cm="1">
        <f t="array" aca="1" ref="Q14" ca="1">IFERROR(INDIRECT($A14&amp;"!D20"),"")</f>
        <v/>
      </c>
      <c r="R14" s="95" t="str" cm="1">
        <f t="array" aca="1" ref="R14" ca="1">IFERROR(INDIRECT($A14&amp;"!AS34"),"")</f>
        <v/>
      </c>
      <c r="S14" s="95" t="str" cm="1">
        <f t="array" aca="1" ref="S14" ca="1">IFERROR(INDIRECT($A14&amp;"!W3"),"")</f>
        <v/>
      </c>
      <c r="T14" s="98" t="str" cm="1">
        <f t="array" aca="1" ref="T14" ca="1">IFERROR(INDIRECT($A14&amp;"!AQ3"),"")</f>
        <v/>
      </c>
      <c r="U14" s="98" t="str" cm="1">
        <f t="array" aca="1" ref="U14" ca="1">IFERROR(INDIRECT($A14&amp;"!AQ4"),"")</f>
        <v/>
      </c>
      <c r="V14" s="98" t="str" cm="1">
        <f t="array" aca="1" ref="V14" ca="1">IFERROR(INDIRECT($A14&amp;"!AQ5"),"")</f>
        <v/>
      </c>
      <c r="W14" s="98" t="str" cm="1">
        <f t="array" aca="1" ref="W14" ca="1">IFERROR(INDIRECT($A14&amp;"!AQ6"),"")</f>
        <v/>
      </c>
      <c r="X14" s="99" t="str" cm="1">
        <f t="array" aca="1" ref="X14" ca="1">IFERROR(INDIRECT($A14&amp;"!AQ7"),"")</f>
        <v/>
      </c>
      <c r="Y14" s="100" t="str" cm="1">
        <f t="array" aca="1" ref="Y14" ca="1">IFERROR(INDIRECT($A14&amp;"!AQ1３"),"")</f>
        <v/>
      </c>
      <c r="Z14" s="98" t="str" cm="1">
        <f t="array" aca="1" ref="Z14" ca="1">IFERROR(INDIRECT($A14&amp;"!AQ8"),"")</f>
        <v/>
      </c>
      <c r="AA14" s="95" t="str" cm="1">
        <f t="array" aca="1" ref="AA14" ca="1">IFERROR(INDIRECT($A14&amp;"!W４"),"")</f>
        <v/>
      </c>
      <c r="AB14" s="95" t="str" cm="1">
        <f t="array" aca="1" ref="AB14" ca="1">IFERROR(INDIRECT($A14&amp;"!W５"),"")</f>
        <v/>
      </c>
      <c r="AC14" s="101" t="str" cm="1">
        <f t="array" aca="1" ref="AC14" ca="1">IFERROR(INDIRECT($A14&amp;"!W1４"),"")</f>
        <v/>
      </c>
      <c r="AD14" s="95" t="str" cm="1">
        <f t="array" aca="1" ref="AD14" ca="1">IFERROR(INDIRECT($A14&amp;"!W1５"),"")</f>
        <v/>
      </c>
      <c r="AE14" s="95" t="str" cm="1">
        <f t="array" aca="1" ref="AE14" ca="1">IFERROR(INDIRECT($A14&amp;"!W1６"),"")</f>
        <v/>
      </c>
      <c r="AF14" s="95" t="str" cm="1">
        <f t="array" aca="1" ref="AF14" ca="1">IFERROR(INDIRECT($A14&amp;"!W１７"),"")</f>
        <v/>
      </c>
      <c r="AG14" s="95" t="str" cm="1">
        <f t="array" aca="1" ref="AG14" ca="1">IFERROR(INDIRECT($A14&amp;"!W1８"),"")</f>
        <v/>
      </c>
      <c r="AH14" s="95" t="str" cm="1">
        <f t="array" aca="1" ref="AH14" ca="1">IFERROR(INDIRECT($A14&amp;"!W１９"),"")</f>
        <v/>
      </c>
      <c r="AI14" s="102" t="str" cm="1">
        <f t="array" aca="1" ref="AI14" ca="1">IFERROR(INDIRECT($A14&amp;"!W２０"),"")</f>
        <v/>
      </c>
      <c r="AJ14" s="102" t="str" cm="1">
        <f t="array" aca="1" ref="AJ14" ca="1">IFERROR(INDIRECT($A14&amp;"!W２１"),"")</f>
        <v/>
      </c>
      <c r="AK14" s="95" t="str" cm="1">
        <f t="array" aca="1" ref="AK14" ca="1">IFERROR(INDIRECT($A14&amp;"!w２２"),"")</f>
        <v/>
      </c>
      <c r="AL14" s="103" t="str" cm="1">
        <f t="array" aca="1" ref="AL14" ca="1">IFERROR(INDIRECT($A14&amp;"!W２３ "),"")</f>
        <v/>
      </c>
      <c r="AM14" s="102" t="str" cm="1">
        <f t="array" aca="1" ref="AM14" ca="1">IFERROR(INDIRECT($A14&amp;"!W２6"),"")</f>
        <v/>
      </c>
      <c r="AN14" s="102" t="str" cm="1">
        <f t="array" aca="1" ref="AN14" ca="1">IFERROR(INDIRECT($A14&amp;"!W29"),"")</f>
        <v/>
      </c>
      <c r="AO14" s="102" t="str" cm="1">
        <f t="array" aca="1" ref="AO14" ca="1">IFERROR(INDIRECT($A14&amp;"!W3０"),"")</f>
        <v/>
      </c>
      <c r="AP14" s="102" t="str" cm="1">
        <f t="array" aca="1" ref="AP14" ca="1">IFERROR(INDIRECT($A14&amp;"!W3２"),"")</f>
        <v/>
      </c>
      <c r="AQ14" s="102" t="str" cm="1">
        <f t="array" aca="1" ref="AQ14" ca="1">IFERROR(INDIRECT($A14&amp;"!Z30"),"")</f>
        <v/>
      </c>
      <c r="AR14" s="102" t="str" cm="1">
        <f t="array" aca="1" ref="AR14" ca="1">IFERROR(INDIRECT($A14&amp;"!z33"),"")</f>
        <v/>
      </c>
      <c r="AS14" s="102" t="str" cm="1">
        <f t="array" aca="1" ref="AS14" ca="1">IFERROR(INDIRECT($A14&amp;"!w３４"),"")</f>
        <v/>
      </c>
      <c r="AT14" s="102" t="str" cm="1">
        <f t="array" aca="1" ref="AT14" ca="1">IFERROR(INDIRECT($A14&amp;"!K30"),"")</f>
        <v/>
      </c>
      <c r="AU14" s="102" t="str" cm="1">
        <f t="array" aca="1" ref="AU14" ca="1">IFERROR(INDIRECT($A14&amp;"!AS32"),"")</f>
        <v/>
      </c>
      <c r="AV14" s="102" t="str" cm="1">
        <f t="array" aca="1" ref="AV14" ca="1">IFERROR(INDIRECT($A14&amp;"!K31"),"")</f>
        <v/>
      </c>
      <c r="AW14" s="102" t="str" cm="1">
        <f t="array" aca="1" ref="AW14" ca="1">IFERROR(INDIRECT($A14&amp;"!U37"),"")</f>
        <v/>
      </c>
      <c r="AX14" s="102" t="str" cm="1">
        <f t="array" aca="1" ref="AX14" ca="1">IFERROR(INDIRECT($A14&amp;"!U38"),"")</f>
        <v/>
      </c>
      <c r="AY14" s="102" t="str" cm="1">
        <f t="array" aca="1" ref="AY14" ca="1">IFERROR(INDIRECT($A14&amp;"!U39"),"")</f>
        <v/>
      </c>
      <c r="AZ14" s="102" t="str" cm="1">
        <f t="array" aca="1" ref="AZ14" ca="1">IFERROR(INDIRECT($A14&amp;"!W37"),"")</f>
        <v/>
      </c>
      <c r="BA14" s="102" t="str" cm="1">
        <f t="array" aca="1" ref="BA14" ca="1">IFERROR(INDIRECT($A14&amp;"!W39"),"")</f>
        <v/>
      </c>
      <c r="BB14" s="102" t="str" cm="1">
        <f t="array" aca="1" ref="BB14" ca="1">IFERROR(INDIRECT($A14&amp;"!AB37"),"")</f>
        <v/>
      </c>
      <c r="BC14" s="102" t="str" cm="1">
        <f t="array" aca="1" ref="BC14" ca="1">IFERROR(INDIRECT($A14&amp;"!AB38"),"")</f>
        <v/>
      </c>
      <c r="BD14" s="102" t="str" cm="1">
        <f t="array" aca="1" ref="BD14" ca="1">IFERROR(INDIRECT($A14&amp;"!AB39"),"")</f>
        <v/>
      </c>
      <c r="BE14" s="102" t="str" cm="1">
        <f t="array" aca="1" ref="BE14" ca="1">IFERROR(INDIRECT($A14&amp;"!A54"),"")</f>
        <v/>
      </c>
      <c r="BF14" s="102" t="str" cm="1">
        <f t="array" aca="1" ref="BF14" ca="1">IFERROR(INDIRECT($A14&amp;"!A56"),"")</f>
        <v/>
      </c>
      <c r="BG14" s="102" t="str" cm="1">
        <f t="array" aca="1" ref="BG14" ca="1">IFERROR(INDIRECT($A14&amp;"!A59"),"")</f>
        <v/>
      </c>
      <c r="BH14" s="102" t="str" cm="1">
        <f t="array" aca="1" ref="BH14" ca="1">IFERROR(INDIRECT($A14&amp;"!A61"),"")</f>
        <v/>
      </c>
      <c r="BI14" s="102" t="str" cm="1">
        <f t="array" aca="1" ref="BI14" ca="1">IFERROR(INDIRECT($A14&amp;"!A70"),"")</f>
        <v/>
      </c>
      <c r="BJ14" s="102" t="str" cm="1">
        <f t="array" aca="1" ref="BJ14" ca="1">IFERROR(INDIRECT($A14&amp;"!A73"),"")</f>
        <v/>
      </c>
      <c r="BK14" s="102" t="str" cm="1">
        <f t="array" aca="1" ref="BK14" ca="1">IFERROR(INDIRECT($A14&amp;"!A76"),"")</f>
        <v/>
      </c>
      <c r="BL14" s="95" t="str" cm="1">
        <f t="array" aca="1" ref="BL14" ca="1">IFERROR(INDIRECT($A14&amp;"!A80"),"")</f>
        <v/>
      </c>
      <c r="BM14" s="95" t="str" cm="1">
        <f t="array" aca="1" ref="BM14" ca="1">IFERROR(INDIRECT($A14&amp;"!U45"),"")</f>
        <v/>
      </c>
      <c r="BN14" s="95" t="str" cm="1">
        <f t="array" aca="1" ref="BN14" ca="1">IFERROR(INDIRECT($A14&amp;"!ｘ45"),"")</f>
        <v/>
      </c>
      <c r="BO14" s="95" t="str" cm="1">
        <f t="array" aca="1" ref="BO14" ca="1">IFERROR(INDIRECT($A14&amp;"!U46"),"")</f>
        <v/>
      </c>
      <c r="BP14" s="95" t="str" cm="1">
        <f t="array" aca="1" ref="BP14" ca="1">IFERROR(INDIRECT($A14&amp;"!U4７"),"")</f>
        <v/>
      </c>
    </row>
    <row r="15" spans="1:79" s="95" customFormat="1">
      <c r="A15" s="95">
        <v>11</v>
      </c>
      <c r="B15" s="96" t="str">
        <f t="shared" si="1"/>
        <v>Link</v>
      </c>
      <c r="C15" s="95" t="str" cm="1">
        <f t="array" aca="1" ref="C15" ca="1">IFERROR(INDIRECT($A15&amp;"!ｋ８"),"")</f>
        <v/>
      </c>
      <c r="D15" s="95" t="str" cm="1">
        <f t="array" aca="1" ref="D15" ca="1">IFERROR(INDIRECT($A15&amp;"!ｋ９"),"")</f>
        <v/>
      </c>
      <c r="E15" s="97" t="str" cm="1">
        <f t="array" aca="1" ref="E15" ca="1">IFERROR(INDIRECT($A15&amp;"!AQ10"),"")</f>
        <v/>
      </c>
      <c r="F15" s="97" t="str" cm="1">
        <f t="array" aca="1" ref="F15" ca="1">IFERROR(INDIRECT($A15&amp;"!AQ11"),"")</f>
        <v/>
      </c>
      <c r="G15" s="95" t="str" cm="1">
        <f t="array" aca="1" ref="G15" ca="1">IFERROR(INDIRECT($A15&amp;"!I42"),"")</f>
        <v/>
      </c>
      <c r="H15" s="95" t="str" cm="1">
        <f t="array" aca="1" ref="H15" ca="1">IFERROR(INDIRECT($A15&amp;"!L42"),"")</f>
        <v/>
      </c>
      <c r="I15" s="95" t="str" cm="1">
        <f t="array" aca="1" ref="I15" ca="1">IFERROR(INDIRECT($A15&amp;"!I43"),"")</f>
        <v/>
      </c>
      <c r="J15" s="95" t="str" cm="1">
        <f t="array" aca="1" ref="J15" ca="1">IFERROR(INDIRECT($A15&amp;"!L43"),"")</f>
        <v/>
      </c>
      <c r="K15" s="95" t="str" cm="1">
        <f t="array" aca="1" ref="K15" ca="1">IFERROR(INDIRECT($A15&amp;"!I44"),"")</f>
        <v/>
      </c>
      <c r="L15" s="95" t="str" cm="1">
        <f t="array" aca="1" ref="L15" ca="1">IFERROR(INDIRECT($A15&amp;"!L44"),"")</f>
        <v/>
      </c>
      <c r="M15" s="95" t="str" cm="1">
        <f t="array" aca="1" ref="M15" ca="1">IFERROR(INDIRECT($A15&amp;"!I45"),"")</f>
        <v/>
      </c>
      <c r="N15" s="95" t="str" cm="1">
        <f t="array" aca="1" ref="N15" ca="1">IFERROR(INDIRECT($A15&amp;"!L45"),"")</f>
        <v/>
      </c>
      <c r="O15" s="95" t="str" cm="1">
        <f t="array" aca="1" ref="O15" ca="1">IFERROR(INDIRECT($A15&amp;"!D18"),"")</f>
        <v/>
      </c>
      <c r="P15" s="95" t="str" cm="1">
        <f t="array" aca="1" ref="P15" ca="1">IFERROR(INDIRECT($A15&amp;"!D19"),"")</f>
        <v/>
      </c>
      <c r="Q15" s="95" t="str" cm="1">
        <f t="array" aca="1" ref="Q15" ca="1">IFERROR(INDIRECT($A15&amp;"!D20"),"")</f>
        <v/>
      </c>
      <c r="R15" s="95" t="str" cm="1">
        <f t="array" aca="1" ref="R15" ca="1">IFERROR(INDIRECT($A15&amp;"!AS34"),"")</f>
        <v/>
      </c>
      <c r="S15" s="95" t="str" cm="1">
        <f t="array" aca="1" ref="S15" ca="1">IFERROR(INDIRECT($A15&amp;"!W3"),"")</f>
        <v/>
      </c>
      <c r="T15" s="98" t="str" cm="1">
        <f t="array" aca="1" ref="T15" ca="1">IFERROR(INDIRECT($A15&amp;"!AQ3"),"")</f>
        <v/>
      </c>
      <c r="U15" s="98" t="str" cm="1">
        <f t="array" aca="1" ref="U15" ca="1">IFERROR(INDIRECT($A15&amp;"!AQ4"),"")</f>
        <v/>
      </c>
      <c r="V15" s="98" t="str" cm="1">
        <f t="array" aca="1" ref="V15" ca="1">IFERROR(INDIRECT($A15&amp;"!AQ5"),"")</f>
        <v/>
      </c>
      <c r="W15" s="98" t="str" cm="1">
        <f t="array" aca="1" ref="W15" ca="1">IFERROR(INDIRECT($A15&amp;"!AQ6"),"")</f>
        <v/>
      </c>
      <c r="X15" s="99" t="str" cm="1">
        <f t="array" aca="1" ref="X15" ca="1">IFERROR(INDIRECT($A15&amp;"!AQ7"),"")</f>
        <v/>
      </c>
      <c r="Y15" s="100" t="str" cm="1">
        <f t="array" aca="1" ref="Y15" ca="1">IFERROR(INDIRECT($A15&amp;"!AQ1３"),"")</f>
        <v/>
      </c>
      <c r="Z15" s="98" t="str" cm="1">
        <f t="array" aca="1" ref="Z15" ca="1">IFERROR(INDIRECT($A15&amp;"!AQ8"),"")</f>
        <v/>
      </c>
      <c r="AA15" s="95" t="str" cm="1">
        <f t="array" aca="1" ref="AA15" ca="1">IFERROR(INDIRECT($A15&amp;"!W４"),"")</f>
        <v/>
      </c>
      <c r="AB15" s="95" t="str" cm="1">
        <f t="array" aca="1" ref="AB15" ca="1">IFERROR(INDIRECT($A15&amp;"!W５"),"")</f>
        <v/>
      </c>
      <c r="AC15" s="101" t="str" cm="1">
        <f t="array" aca="1" ref="AC15" ca="1">IFERROR(INDIRECT($A15&amp;"!W1４"),"")</f>
        <v/>
      </c>
      <c r="AD15" s="95" t="str" cm="1">
        <f t="array" aca="1" ref="AD15" ca="1">IFERROR(INDIRECT($A15&amp;"!W1５"),"")</f>
        <v/>
      </c>
      <c r="AE15" s="95" t="str" cm="1">
        <f t="array" aca="1" ref="AE15" ca="1">IFERROR(INDIRECT($A15&amp;"!W1６"),"")</f>
        <v/>
      </c>
      <c r="AF15" s="95" t="str" cm="1">
        <f t="array" aca="1" ref="AF15" ca="1">IFERROR(INDIRECT($A15&amp;"!W１７"),"")</f>
        <v/>
      </c>
      <c r="AG15" s="95" t="str" cm="1">
        <f t="array" aca="1" ref="AG15" ca="1">IFERROR(INDIRECT($A15&amp;"!W1８"),"")</f>
        <v/>
      </c>
      <c r="AH15" s="95" t="str" cm="1">
        <f t="array" aca="1" ref="AH15" ca="1">IFERROR(INDIRECT($A15&amp;"!W１９"),"")</f>
        <v/>
      </c>
      <c r="AI15" s="102" t="str" cm="1">
        <f t="array" aca="1" ref="AI15" ca="1">IFERROR(INDIRECT($A15&amp;"!W２０"),"")</f>
        <v/>
      </c>
      <c r="AJ15" s="102" t="str" cm="1">
        <f t="array" aca="1" ref="AJ15" ca="1">IFERROR(INDIRECT($A15&amp;"!W２１"),"")</f>
        <v/>
      </c>
      <c r="AK15" s="95" t="str" cm="1">
        <f t="array" aca="1" ref="AK15" ca="1">IFERROR(INDIRECT($A15&amp;"!w２２"),"")</f>
        <v/>
      </c>
      <c r="AL15" s="103" t="str" cm="1">
        <f t="array" aca="1" ref="AL15" ca="1">IFERROR(INDIRECT($A15&amp;"!W２３ "),"")</f>
        <v/>
      </c>
      <c r="AM15" s="102" t="str" cm="1">
        <f t="array" aca="1" ref="AM15" ca="1">IFERROR(INDIRECT($A15&amp;"!W２6"),"")</f>
        <v/>
      </c>
      <c r="AN15" s="102" t="str" cm="1">
        <f t="array" aca="1" ref="AN15" ca="1">IFERROR(INDIRECT($A15&amp;"!W29"),"")</f>
        <v/>
      </c>
      <c r="AO15" s="102" t="str" cm="1">
        <f t="array" aca="1" ref="AO15" ca="1">IFERROR(INDIRECT($A15&amp;"!W3０"),"")</f>
        <v/>
      </c>
      <c r="AP15" s="102" t="str" cm="1">
        <f t="array" aca="1" ref="AP15" ca="1">IFERROR(INDIRECT($A15&amp;"!W3２"),"")</f>
        <v/>
      </c>
      <c r="AQ15" s="102" t="str" cm="1">
        <f t="array" aca="1" ref="AQ15" ca="1">IFERROR(INDIRECT($A15&amp;"!Z30"),"")</f>
        <v/>
      </c>
      <c r="AR15" s="102" t="str" cm="1">
        <f t="array" aca="1" ref="AR15" ca="1">IFERROR(INDIRECT($A15&amp;"!z33"),"")</f>
        <v/>
      </c>
      <c r="AS15" s="102" t="str" cm="1">
        <f t="array" aca="1" ref="AS15" ca="1">IFERROR(INDIRECT($A15&amp;"!w３４"),"")</f>
        <v/>
      </c>
      <c r="AT15" s="102" t="str" cm="1">
        <f t="array" aca="1" ref="AT15" ca="1">IFERROR(INDIRECT($A15&amp;"!K30"),"")</f>
        <v/>
      </c>
      <c r="AU15" s="102" t="str" cm="1">
        <f t="array" aca="1" ref="AU15" ca="1">IFERROR(INDIRECT($A15&amp;"!AS32"),"")</f>
        <v/>
      </c>
      <c r="AV15" s="102" t="str" cm="1">
        <f t="array" aca="1" ref="AV15" ca="1">IFERROR(INDIRECT($A15&amp;"!K31"),"")</f>
        <v/>
      </c>
      <c r="AW15" s="102" t="str" cm="1">
        <f t="array" aca="1" ref="AW15" ca="1">IFERROR(INDIRECT($A15&amp;"!U37"),"")</f>
        <v/>
      </c>
      <c r="AX15" s="102" t="str" cm="1">
        <f t="array" aca="1" ref="AX15" ca="1">IFERROR(INDIRECT($A15&amp;"!U38"),"")</f>
        <v/>
      </c>
      <c r="AY15" s="102" t="str" cm="1">
        <f t="array" aca="1" ref="AY15" ca="1">IFERROR(INDIRECT($A15&amp;"!U39"),"")</f>
        <v/>
      </c>
      <c r="AZ15" s="102" t="str" cm="1">
        <f t="array" aca="1" ref="AZ15" ca="1">IFERROR(INDIRECT($A15&amp;"!W37"),"")</f>
        <v/>
      </c>
      <c r="BA15" s="102" t="str" cm="1">
        <f t="array" aca="1" ref="BA15" ca="1">IFERROR(INDIRECT($A15&amp;"!W39"),"")</f>
        <v/>
      </c>
      <c r="BB15" s="102" t="str" cm="1">
        <f t="array" aca="1" ref="BB15" ca="1">IFERROR(INDIRECT($A15&amp;"!AB37"),"")</f>
        <v/>
      </c>
      <c r="BC15" s="102" t="str" cm="1">
        <f t="array" aca="1" ref="BC15" ca="1">IFERROR(INDIRECT($A15&amp;"!AB38"),"")</f>
        <v/>
      </c>
      <c r="BD15" s="102" t="str" cm="1">
        <f t="array" aca="1" ref="BD15" ca="1">IFERROR(INDIRECT($A15&amp;"!AB39"),"")</f>
        <v/>
      </c>
      <c r="BE15" s="102" t="str" cm="1">
        <f t="array" aca="1" ref="BE15" ca="1">IFERROR(INDIRECT($A15&amp;"!A54"),"")</f>
        <v/>
      </c>
      <c r="BF15" s="102" t="str" cm="1">
        <f t="array" aca="1" ref="BF15" ca="1">IFERROR(INDIRECT($A15&amp;"!A56"),"")</f>
        <v/>
      </c>
      <c r="BG15" s="102" t="str" cm="1">
        <f t="array" aca="1" ref="BG15" ca="1">IFERROR(INDIRECT($A15&amp;"!A59"),"")</f>
        <v/>
      </c>
      <c r="BH15" s="102" t="str" cm="1">
        <f t="array" aca="1" ref="BH15" ca="1">IFERROR(INDIRECT($A15&amp;"!A61"),"")</f>
        <v/>
      </c>
      <c r="BI15" s="102" t="str" cm="1">
        <f t="array" aca="1" ref="BI15" ca="1">IFERROR(INDIRECT($A15&amp;"!A70"),"")</f>
        <v/>
      </c>
      <c r="BJ15" s="102" t="str" cm="1">
        <f t="array" aca="1" ref="BJ15" ca="1">IFERROR(INDIRECT($A15&amp;"!A73"),"")</f>
        <v/>
      </c>
      <c r="BK15" s="102" t="str" cm="1">
        <f t="array" aca="1" ref="BK15" ca="1">IFERROR(INDIRECT($A15&amp;"!A76"),"")</f>
        <v/>
      </c>
      <c r="BL15" s="95" t="str" cm="1">
        <f t="array" aca="1" ref="BL15" ca="1">IFERROR(INDIRECT($A15&amp;"!A80"),"")</f>
        <v/>
      </c>
      <c r="BM15" s="95" t="str" cm="1">
        <f t="array" aca="1" ref="BM15" ca="1">IFERROR(INDIRECT($A15&amp;"!U45"),"")</f>
        <v/>
      </c>
      <c r="BN15" s="95" t="str" cm="1">
        <f t="array" aca="1" ref="BN15" ca="1">IFERROR(INDIRECT($A15&amp;"!ｘ45"),"")</f>
        <v/>
      </c>
      <c r="BO15" s="95" t="str" cm="1">
        <f t="array" aca="1" ref="BO15" ca="1">IFERROR(INDIRECT($A15&amp;"!U46"),"")</f>
        <v/>
      </c>
      <c r="BP15" s="95" t="str" cm="1">
        <f t="array" aca="1" ref="BP15" ca="1">IFERROR(INDIRECT($A15&amp;"!U4７"),"")</f>
        <v/>
      </c>
    </row>
    <row r="16" spans="1:79" s="95" customFormat="1">
      <c r="A16" s="95">
        <v>12</v>
      </c>
      <c r="B16" s="96" t="str">
        <f t="shared" si="1"/>
        <v>Link</v>
      </c>
      <c r="C16" s="95" t="str" cm="1">
        <f t="array" aca="1" ref="C16" ca="1">IFERROR(INDIRECT($A16&amp;"!ｋ８"),"")</f>
        <v/>
      </c>
      <c r="D16" s="95" t="str" cm="1">
        <f t="array" aca="1" ref="D16" ca="1">IFERROR(INDIRECT($A16&amp;"!ｋ９"),"")</f>
        <v/>
      </c>
      <c r="E16" s="97" t="str" cm="1">
        <f t="array" aca="1" ref="E16" ca="1">IFERROR(INDIRECT($A16&amp;"!AQ10"),"")</f>
        <v/>
      </c>
      <c r="F16" s="97" t="str" cm="1">
        <f t="array" aca="1" ref="F16" ca="1">IFERROR(INDIRECT($A16&amp;"!AQ11"),"")</f>
        <v/>
      </c>
      <c r="G16" s="95" t="str" cm="1">
        <f t="array" aca="1" ref="G16" ca="1">IFERROR(INDIRECT($A16&amp;"!I42"),"")</f>
        <v/>
      </c>
      <c r="H16" s="95" t="str" cm="1">
        <f t="array" aca="1" ref="H16" ca="1">IFERROR(INDIRECT($A16&amp;"!L42"),"")</f>
        <v/>
      </c>
      <c r="I16" s="95" t="str" cm="1">
        <f t="array" aca="1" ref="I16" ca="1">IFERROR(INDIRECT($A16&amp;"!I43"),"")</f>
        <v/>
      </c>
      <c r="J16" s="95" t="str" cm="1">
        <f t="array" aca="1" ref="J16" ca="1">IFERROR(INDIRECT($A16&amp;"!L43"),"")</f>
        <v/>
      </c>
      <c r="K16" s="95" t="str" cm="1">
        <f t="array" aca="1" ref="K16" ca="1">IFERROR(INDIRECT($A16&amp;"!I44"),"")</f>
        <v/>
      </c>
      <c r="L16" s="95" t="str" cm="1">
        <f t="array" aca="1" ref="L16" ca="1">IFERROR(INDIRECT($A16&amp;"!L44"),"")</f>
        <v/>
      </c>
      <c r="M16" s="95" t="str" cm="1">
        <f t="array" aca="1" ref="M16" ca="1">IFERROR(INDIRECT($A16&amp;"!I45"),"")</f>
        <v/>
      </c>
      <c r="N16" s="95" t="str" cm="1">
        <f t="array" aca="1" ref="N16" ca="1">IFERROR(INDIRECT($A16&amp;"!L45"),"")</f>
        <v/>
      </c>
      <c r="O16" s="95" t="str" cm="1">
        <f t="array" aca="1" ref="O16" ca="1">IFERROR(INDIRECT($A16&amp;"!D18"),"")</f>
        <v/>
      </c>
      <c r="P16" s="95" t="str" cm="1">
        <f t="array" aca="1" ref="P16" ca="1">IFERROR(INDIRECT($A16&amp;"!D19"),"")</f>
        <v/>
      </c>
      <c r="Q16" s="95" t="str" cm="1">
        <f t="array" aca="1" ref="Q16" ca="1">IFERROR(INDIRECT($A16&amp;"!D20"),"")</f>
        <v/>
      </c>
      <c r="R16" s="95" t="str" cm="1">
        <f t="array" aca="1" ref="R16" ca="1">IFERROR(INDIRECT($A16&amp;"!AS34"),"")</f>
        <v/>
      </c>
      <c r="S16" s="95" t="str" cm="1">
        <f t="array" aca="1" ref="S16" ca="1">IFERROR(INDIRECT($A16&amp;"!W3"),"")</f>
        <v/>
      </c>
      <c r="T16" s="98" t="str" cm="1">
        <f t="array" aca="1" ref="T16" ca="1">IFERROR(INDIRECT($A16&amp;"!AQ3"),"")</f>
        <v/>
      </c>
      <c r="U16" s="98" t="str" cm="1">
        <f t="array" aca="1" ref="U16" ca="1">IFERROR(INDIRECT($A16&amp;"!AQ4"),"")</f>
        <v/>
      </c>
      <c r="V16" s="98" t="str" cm="1">
        <f t="array" aca="1" ref="V16" ca="1">IFERROR(INDIRECT($A16&amp;"!AQ5"),"")</f>
        <v/>
      </c>
      <c r="W16" s="98" t="str" cm="1">
        <f t="array" aca="1" ref="W16" ca="1">IFERROR(INDIRECT($A16&amp;"!AQ6"),"")</f>
        <v/>
      </c>
      <c r="X16" s="99" t="str" cm="1">
        <f t="array" aca="1" ref="X16" ca="1">IFERROR(INDIRECT($A16&amp;"!AQ7"),"")</f>
        <v/>
      </c>
      <c r="Y16" s="100" t="str" cm="1">
        <f t="array" aca="1" ref="Y16" ca="1">IFERROR(INDIRECT($A16&amp;"!AQ1３"),"")</f>
        <v/>
      </c>
      <c r="Z16" s="98" t="str" cm="1">
        <f t="array" aca="1" ref="Z16" ca="1">IFERROR(INDIRECT($A16&amp;"!AQ8"),"")</f>
        <v/>
      </c>
      <c r="AA16" s="95" t="str" cm="1">
        <f t="array" aca="1" ref="AA16" ca="1">IFERROR(INDIRECT($A16&amp;"!W４"),"")</f>
        <v/>
      </c>
      <c r="AB16" s="95" t="str" cm="1">
        <f t="array" aca="1" ref="AB16" ca="1">IFERROR(INDIRECT($A16&amp;"!W５"),"")</f>
        <v/>
      </c>
      <c r="AC16" s="101" t="str" cm="1">
        <f t="array" aca="1" ref="AC16" ca="1">IFERROR(INDIRECT($A16&amp;"!W1４"),"")</f>
        <v/>
      </c>
      <c r="AD16" s="95" t="str" cm="1">
        <f t="array" aca="1" ref="AD16" ca="1">IFERROR(INDIRECT($A16&amp;"!W1５"),"")</f>
        <v/>
      </c>
      <c r="AE16" s="95" t="str" cm="1">
        <f t="array" aca="1" ref="AE16" ca="1">IFERROR(INDIRECT($A16&amp;"!W1６"),"")</f>
        <v/>
      </c>
      <c r="AF16" s="95" t="str" cm="1">
        <f t="array" aca="1" ref="AF16" ca="1">IFERROR(INDIRECT($A16&amp;"!W１７"),"")</f>
        <v/>
      </c>
      <c r="AG16" s="95" t="str" cm="1">
        <f t="array" aca="1" ref="AG16" ca="1">IFERROR(INDIRECT($A16&amp;"!W1８"),"")</f>
        <v/>
      </c>
      <c r="AH16" s="95" t="str" cm="1">
        <f t="array" aca="1" ref="AH16" ca="1">IFERROR(INDIRECT($A16&amp;"!W１９"),"")</f>
        <v/>
      </c>
      <c r="AI16" s="102" t="str" cm="1">
        <f t="array" aca="1" ref="AI16" ca="1">IFERROR(INDIRECT($A16&amp;"!W２０"),"")</f>
        <v/>
      </c>
      <c r="AJ16" s="102" t="str" cm="1">
        <f t="array" aca="1" ref="AJ16" ca="1">IFERROR(INDIRECT($A16&amp;"!W２１"),"")</f>
        <v/>
      </c>
      <c r="AK16" s="95" t="str" cm="1">
        <f t="array" aca="1" ref="AK16" ca="1">IFERROR(INDIRECT($A16&amp;"!w２２"),"")</f>
        <v/>
      </c>
      <c r="AL16" s="103" t="str" cm="1">
        <f t="array" aca="1" ref="AL16" ca="1">IFERROR(INDIRECT($A16&amp;"!W２３ "),"")</f>
        <v/>
      </c>
      <c r="AM16" s="102" t="str" cm="1">
        <f t="array" aca="1" ref="AM16" ca="1">IFERROR(INDIRECT($A16&amp;"!W２6"),"")</f>
        <v/>
      </c>
      <c r="AN16" s="102" t="str" cm="1">
        <f t="array" aca="1" ref="AN16" ca="1">IFERROR(INDIRECT($A16&amp;"!W29"),"")</f>
        <v/>
      </c>
      <c r="AO16" s="102" t="str" cm="1">
        <f t="array" aca="1" ref="AO16" ca="1">IFERROR(INDIRECT($A16&amp;"!W3０"),"")</f>
        <v/>
      </c>
      <c r="AP16" s="102" t="str" cm="1">
        <f t="array" aca="1" ref="AP16" ca="1">IFERROR(INDIRECT($A16&amp;"!W3２"),"")</f>
        <v/>
      </c>
      <c r="AQ16" s="102" t="str" cm="1">
        <f t="array" aca="1" ref="AQ16" ca="1">IFERROR(INDIRECT($A16&amp;"!Z30"),"")</f>
        <v/>
      </c>
      <c r="AR16" s="102" t="str" cm="1">
        <f t="array" aca="1" ref="AR16" ca="1">IFERROR(INDIRECT($A16&amp;"!z33"),"")</f>
        <v/>
      </c>
      <c r="AS16" s="102" t="str" cm="1">
        <f t="array" aca="1" ref="AS16" ca="1">IFERROR(INDIRECT($A16&amp;"!w３４"),"")</f>
        <v/>
      </c>
      <c r="AT16" s="102" t="str" cm="1">
        <f t="array" aca="1" ref="AT16" ca="1">IFERROR(INDIRECT($A16&amp;"!K30"),"")</f>
        <v/>
      </c>
      <c r="AU16" s="102" t="str" cm="1">
        <f t="array" aca="1" ref="AU16" ca="1">IFERROR(INDIRECT($A16&amp;"!AS32"),"")</f>
        <v/>
      </c>
      <c r="AV16" s="102" t="str" cm="1">
        <f t="array" aca="1" ref="AV16" ca="1">IFERROR(INDIRECT($A16&amp;"!K31"),"")</f>
        <v/>
      </c>
      <c r="AW16" s="102" t="str" cm="1">
        <f t="array" aca="1" ref="AW16" ca="1">IFERROR(INDIRECT($A16&amp;"!U37"),"")</f>
        <v/>
      </c>
      <c r="AX16" s="102" t="str" cm="1">
        <f t="array" aca="1" ref="AX16" ca="1">IFERROR(INDIRECT($A16&amp;"!U38"),"")</f>
        <v/>
      </c>
      <c r="AY16" s="102" t="str" cm="1">
        <f t="array" aca="1" ref="AY16" ca="1">IFERROR(INDIRECT($A16&amp;"!U39"),"")</f>
        <v/>
      </c>
      <c r="AZ16" s="102" t="str" cm="1">
        <f t="array" aca="1" ref="AZ16" ca="1">IFERROR(INDIRECT($A16&amp;"!W37"),"")</f>
        <v/>
      </c>
      <c r="BA16" s="102" t="str" cm="1">
        <f t="array" aca="1" ref="BA16" ca="1">IFERROR(INDIRECT($A16&amp;"!W39"),"")</f>
        <v/>
      </c>
      <c r="BB16" s="102" t="str" cm="1">
        <f t="array" aca="1" ref="BB16" ca="1">IFERROR(INDIRECT($A16&amp;"!AB37"),"")</f>
        <v/>
      </c>
      <c r="BC16" s="102" t="str" cm="1">
        <f t="array" aca="1" ref="BC16" ca="1">IFERROR(INDIRECT($A16&amp;"!AB38"),"")</f>
        <v/>
      </c>
      <c r="BD16" s="102" t="str" cm="1">
        <f t="array" aca="1" ref="BD16" ca="1">IFERROR(INDIRECT($A16&amp;"!AB39"),"")</f>
        <v/>
      </c>
      <c r="BE16" s="102" t="str" cm="1">
        <f t="array" aca="1" ref="BE16" ca="1">IFERROR(INDIRECT($A16&amp;"!A54"),"")</f>
        <v/>
      </c>
      <c r="BF16" s="102" t="str" cm="1">
        <f t="array" aca="1" ref="BF16" ca="1">IFERROR(INDIRECT($A16&amp;"!A56"),"")</f>
        <v/>
      </c>
      <c r="BG16" s="102" t="str" cm="1">
        <f t="array" aca="1" ref="BG16" ca="1">IFERROR(INDIRECT($A16&amp;"!A59"),"")</f>
        <v/>
      </c>
      <c r="BH16" s="102" t="str" cm="1">
        <f t="array" aca="1" ref="BH16" ca="1">IFERROR(INDIRECT($A16&amp;"!A61"),"")</f>
        <v/>
      </c>
      <c r="BI16" s="102" t="str" cm="1">
        <f t="array" aca="1" ref="BI16" ca="1">IFERROR(INDIRECT($A16&amp;"!A70"),"")</f>
        <v/>
      </c>
      <c r="BJ16" s="102" t="str" cm="1">
        <f t="array" aca="1" ref="BJ16" ca="1">IFERROR(INDIRECT($A16&amp;"!A73"),"")</f>
        <v/>
      </c>
      <c r="BK16" s="102" t="str" cm="1">
        <f t="array" aca="1" ref="BK16" ca="1">IFERROR(INDIRECT($A16&amp;"!A76"),"")</f>
        <v/>
      </c>
      <c r="BL16" s="95" t="str" cm="1">
        <f t="array" aca="1" ref="BL16" ca="1">IFERROR(INDIRECT($A16&amp;"!A80"),"")</f>
        <v/>
      </c>
      <c r="BM16" s="95" t="str" cm="1">
        <f t="array" aca="1" ref="BM16" ca="1">IFERROR(INDIRECT($A16&amp;"!U45"),"")</f>
        <v/>
      </c>
      <c r="BN16" s="95" t="str" cm="1">
        <f t="array" aca="1" ref="BN16" ca="1">IFERROR(INDIRECT($A16&amp;"!ｘ45"),"")</f>
        <v/>
      </c>
      <c r="BO16" s="95" t="str" cm="1">
        <f t="array" aca="1" ref="BO16" ca="1">IFERROR(INDIRECT($A16&amp;"!U46"),"")</f>
        <v/>
      </c>
      <c r="BP16" s="95" t="str" cm="1">
        <f t="array" aca="1" ref="BP16" ca="1">IFERROR(INDIRECT($A16&amp;"!U4７"),"")</f>
        <v/>
      </c>
    </row>
    <row r="17" spans="1:79" s="95" customFormat="1">
      <c r="A17" s="95">
        <v>13</v>
      </c>
      <c r="B17" s="96" t="str">
        <f t="shared" si="1"/>
        <v>Link</v>
      </c>
      <c r="C17" s="95" t="str" cm="1">
        <f t="array" aca="1" ref="C17" ca="1">IFERROR(INDIRECT($A17&amp;"!ｋ８"),"")</f>
        <v/>
      </c>
      <c r="D17" s="95" t="str" cm="1">
        <f t="array" aca="1" ref="D17" ca="1">IFERROR(INDIRECT($A17&amp;"!ｋ９"),"")</f>
        <v/>
      </c>
      <c r="E17" s="97" t="str" cm="1">
        <f t="array" aca="1" ref="E17" ca="1">IFERROR(INDIRECT($A17&amp;"!AQ10"),"")</f>
        <v/>
      </c>
      <c r="F17" s="97" t="str" cm="1">
        <f t="array" aca="1" ref="F17" ca="1">IFERROR(INDIRECT($A17&amp;"!AQ11"),"")</f>
        <v/>
      </c>
      <c r="G17" s="95" t="str" cm="1">
        <f t="array" aca="1" ref="G17" ca="1">IFERROR(INDIRECT($A17&amp;"!I42"),"")</f>
        <v/>
      </c>
      <c r="H17" s="95" t="str" cm="1">
        <f t="array" aca="1" ref="H17" ca="1">IFERROR(INDIRECT($A17&amp;"!L42"),"")</f>
        <v/>
      </c>
      <c r="I17" s="95" t="str" cm="1">
        <f t="array" aca="1" ref="I17" ca="1">IFERROR(INDIRECT($A17&amp;"!I43"),"")</f>
        <v/>
      </c>
      <c r="J17" s="95" t="str" cm="1">
        <f t="array" aca="1" ref="J17" ca="1">IFERROR(INDIRECT($A17&amp;"!L43"),"")</f>
        <v/>
      </c>
      <c r="K17" s="95" t="str" cm="1">
        <f t="array" aca="1" ref="K17" ca="1">IFERROR(INDIRECT($A17&amp;"!I44"),"")</f>
        <v/>
      </c>
      <c r="L17" s="95" t="str" cm="1">
        <f t="array" aca="1" ref="L17" ca="1">IFERROR(INDIRECT($A17&amp;"!L44"),"")</f>
        <v/>
      </c>
      <c r="M17" s="95" t="str" cm="1">
        <f t="array" aca="1" ref="M17" ca="1">IFERROR(INDIRECT($A17&amp;"!I45"),"")</f>
        <v/>
      </c>
      <c r="N17" s="95" t="str" cm="1">
        <f t="array" aca="1" ref="N17" ca="1">IFERROR(INDIRECT($A17&amp;"!L45"),"")</f>
        <v/>
      </c>
      <c r="O17" s="95" t="str" cm="1">
        <f t="array" aca="1" ref="O17" ca="1">IFERROR(INDIRECT($A17&amp;"!D18"),"")</f>
        <v/>
      </c>
      <c r="P17" s="95" t="str" cm="1">
        <f t="array" aca="1" ref="P17" ca="1">IFERROR(INDIRECT($A17&amp;"!D19"),"")</f>
        <v/>
      </c>
      <c r="Q17" s="95" t="str" cm="1">
        <f t="array" aca="1" ref="Q17" ca="1">IFERROR(INDIRECT($A17&amp;"!D20"),"")</f>
        <v/>
      </c>
      <c r="R17" s="95" t="str" cm="1">
        <f t="array" aca="1" ref="R17" ca="1">IFERROR(INDIRECT($A17&amp;"!AS34"),"")</f>
        <v/>
      </c>
      <c r="S17" s="95" t="str" cm="1">
        <f t="array" aca="1" ref="S17" ca="1">IFERROR(INDIRECT($A17&amp;"!W3"),"")</f>
        <v/>
      </c>
      <c r="T17" s="98" t="str" cm="1">
        <f t="array" aca="1" ref="T17" ca="1">IFERROR(INDIRECT($A17&amp;"!AQ3"),"")</f>
        <v/>
      </c>
      <c r="U17" s="98" t="str" cm="1">
        <f t="array" aca="1" ref="U17" ca="1">IFERROR(INDIRECT($A17&amp;"!AQ4"),"")</f>
        <v/>
      </c>
      <c r="V17" s="98" t="str" cm="1">
        <f t="array" aca="1" ref="V17" ca="1">IFERROR(INDIRECT($A17&amp;"!AQ5"),"")</f>
        <v/>
      </c>
      <c r="W17" s="98" t="str" cm="1">
        <f t="array" aca="1" ref="W17" ca="1">IFERROR(INDIRECT($A17&amp;"!AQ6"),"")</f>
        <v/>
      </c>
      <c r="X17" s="99" t="str" cm="1">
        <f t="array" aca="1" ref="X17" ca="1">IFERROR(INDIRECT($A17&amp;"!AQ7"),"")</f>
        <v/>
      </c>
      <c r="Y17" s="100" t="str" cm="1">
        <f t="array" aca="1" ref="Y17" ca="1">IFERROR(INDIRECT($A17&amp;"!AQ1３"),"")</f>
        <v/>
      </c>
      <c r="Z17" s="98" t="str" cm="1">
        <f t="array" aca="1" ref="Z17" ca="1">IFERROR(INDIRECT($A17&amp;"!AQ8"),"")</f>
        <v/>
      </c>
      <c r="AA17" s="95" t="str" cm="1">
        <f t="array" aca="1" ref="AA17" ca="1">IFERROR(INDIRECT($A17&amp;"!W４"),"")</f>
        <v/>
      </c>
      <c r="AB17" s="95" t="str" cm="1">
        <f t="array" aca="1" ref="AB17" ca="1">IFERROR(INDIRECT($A17&amp;"!W５"),"")</f>
        <v/>
      </c>
      <c r="AC17" s="101" t="str" cm="1">
        <f t="array" aca="1" ref="AC17" ca="1">IFERROR(INDIRECT($A17&amp;"!W1４"),"")</f>
        <v/>
      </c>
      <c r="AD17" s="95" t="str" cm="1">
        <f t="array" aca="1" ref="AD17" ca="1">IFERROR(INDIRECT($A17&amp;"!W1５"),"")</f>
        <v/>
      </c>
      <c r="AE17" s="95" t="str" cm="1">
        <f t="array" aca="1" ref="AE17" ca="1">IFERROR(INDIRECT($A17&amp;"!W1６"),"")</f>
        <v/>
      </c>
      <c r="AF17" s="95" t="str" cm="1">
        <f t="array" aca="1" ref="AF17" ca="1">IFERROR(INDIRECT($A17&amp;"!W１７"),"")</f>
        <v/>
      </c>
      <c r="AG17" s="95" t="str" cm="1">
        <f t="array" aca="1" ref="AG17" ca="1">IFERROR(INDIRECT($A17&amp;"!W1８"),"")</f>
        <v/>
      </c>
      <c r="AH17" s="95" t="str" cm="1">
        <f t="array" aca="1" ref="AH17" ca="1">IFERROR(INDIRECT($A17&amp;"!W１９"),"")</f>
        <v/>
      </c>
      <c r="AI17" s="102" t="str" cm="1">
        <f t="array" aca="1" ref="AI17" ca="1">IFERROR(INDIRECT($A17&amp;"!W２０"),"")</f>
        <v/>
      </c>
      <c r="AJ17" s="102" t="str" cm="1">
        <f t="array" aca="1" ref="AJ17" ca="1">IFERROR(INDIRECT($A17&amp;"!W２１"),"")</f>
        <v/>
      </c>
      <c r="AK17" s="95" t="str" cm="1">
        <f t="array" aca="1" ref="AK17" ca="1">IFERROR(INDIRECT($A17&amp;"!w２２"),"")</f>
        <v/>
      </c>
      <c r="AL17" s="103" t="str" cm="1">
        <f t="array" aca="1" ref="AL17" ca="1">IFERROR(INDIRECT($A17&amp;"!W２３ "),"")</f>
        <v/>
      </c>
      <c r="AM17" s="102" t="str" cm="1">
        <f t="array" aca="1" ref="AM17" ca="1">IFERROR(INDIRECT($A17&amp;"!W２6"),"")</f>
        <v/>
      </c>
      <c r="AN17" s="102" t="str" cm="1">
        <f t="array" aca="1" ref="AN17" ca="1">IFERROR(INDIRECT($A17&amp;"!W29"),"")</f>
        <v/>
      </c>
      <c r="AO17" s="102" t="str" cm="1">
        <f t="array" aca="1" ref="AO17" ca="1">IFERROR(INDIRECT($A17&amp;"!W3０"),"")</f>
        <v/>
      </c>
      <c r="AP17" s="102" t="str" cm="1">
        <f t="array" aca="1" ref="AP17" ca="1">IFERROR(INDIRECT($A17&amp;"!W3２"),"")</f>
        <v/>
      </c>
      <c r="AQ17" s="102" t="str" cm="1">
        <f t="array" aca="1" ref="AQ17" ca="1">IFERROR(INDIRECT($A17&amp;"!Z30"),"")</f>
        <v/>
      </c>
      <c r="AR17" s="102" t="str" cm="1">
        <f t="array" aca="1" ref="AR17" ca="1">IFERROR(INDIRECT($A17&amp;"!z33"),"")</f>
        <v/>
      </c>
      <c r="AS17" s="102" t="str" cm="1">
        <f t="array" aca="1" ref="AS17" ca="1">IFERROR(INDIRECT($A17&amp;"!w３４"),"")</f>
        <v/>
      </c>
      <c r="AT17" s="102" t="str" cm="1">
        <f t="array" aca="1" ref="AT17" ca="1">IFERROR(INDIRECT($A17&amp;"!K30"),"")</f>
        <v/>
      </c>
      <c r="AU17" s="102" t="str" cm="1">
        <f t="array" aca="1" ref="AU17" ca="1">IFERROR(INDIRECT($A17&amp;"!AS32"),"")</f>
        <v/>
      </c>
      <c r="AV17" s="102" t="str" cm="1">
        <f t="array" aca="1" ref="AV17" ca="1">IFERROR(INDIRECT($A17&amp;"!K31"),"")</f>
        <v/>
      </c>
      <c r="AW17" s="102" t="str" cm="1">
        <f t="array" aca="1" ref="AW17" ca="1">IFERROR(INDIRECT($A17&amp;"!U37"),"")</f>
        <v/>
      </c>
      <c r="AX17" s="102" t="str" cm="1">
        <f t="array" aca="1" ref="AX17" ca="1">IFERROR(INDIRECT($A17&amp;"!U38"),"")</f>
        <v/>
      </c>
      <c r="AY17" s="102" t="str" cm="1">
        <f t="array" aca="1" ref="AY17" ca="1">IFERROR(INDIRECT($A17&amp;"!U39"),"")</f>
        <v/>
      </c>
      <c r="AZ17" s="102" t="str" cm="1">
        <f t="array" aca="1" ref="AZ17" ca="1">IFERROR(INDIRECT($A17&amp;"!W37"),"")</f>
        <v/>
      </c>
      <c r="BA17" s="102" t="str" cm="1">
        <f t="array" aca="1" ref="BA17" ca="1">IFERROR(INDIRECT($A17&amp;"!W39"),"")</f>
        <v/>
      </c>
      <c r="BB17" s="102" t="str" cm="1">
        <f t="array" aca="1" ref="BB17" ca="1">IFERROR(INDIRECT($A17&amp;"!AB37"),"")</f>
        <v/>
      </c>
      <c r="BC17" s="102" t="str" cm="1">
        <f t="array" aca="1" ref="BC17" ca="1">IFERROR(INDIRECT($A17&amp;"!AB38"),"")</f>
        <v/>
      </c>
      <c r="BD17" s="102" t="str" cm="1">
        <f t="array" aca="1" ref="BD17" ca="1">IFERROR(INDIRECT($A17&amp;"!AB39"),"")</f>
        <v/>
      </c>
      <c r="BE17" s="102" t="str" cm="1">
        <f t="array" aca="1" ref="BE17" ca="1">IFERROR(INDIRECT($A17&amp;"!A54"),"")</f>
        <v/>
      </c>
      <c r="BF17" s="102" t="str" cm="1">
        <f t="array" aca="1" ref="BF17" ca="1">IFERROR(INDIRECT($A17&amp;"!A56"),"")</f>
        <v/>
      </c>
      <c r="BG17" s="102" t="str" cm="1">
        <f t="array" aca="1" ref="BG17" ca="1">IFERROR(INDIRECT($A17&amp;"!A59"),"")</f>
        <v/>
      </c>
      <c r="BH17" s="102" t="str" cm="1">
        <f t="array" aca="1" ref="BH17" ca="1">IFERROR(INDIRECT($A17&amp;"!A61"),"")</f>
        <v/>
      </c>
      <c r="BI17" s="102" t="str" cm="1">
        <f t="array" aca="1" ref="BI17" ca="1">IFERROR(INDIRECT($A17&amp;"!A70"),"")</f>
        <v/>
      </c>
      <c r="BJ17" s="102" t="str" cm="1">
        <f t="array" aca="1" ref="BJ17" ca="1">IFERROR(INDIRECT($A17&amp;"!A73"),"")</f>
        <v/>
      </c>
      <c r="BK17" s="102" t="str" cm="1">
        <f t="array" aca="1" ref="BK17" ca="1">IFERROR(INDIRECT($A17&amp;"!A76"),"")</f>
        <v/>
      </c>
      <c r="BL17" s="95" t="str" cm="1">
        <f t="array" aca="1" ref="BL17" ca="1">IFERROR(INDIRECT($A17&amp;"!A80"),"")</f>
        <v/>
      </c>
      <c r="BM17" s="95" t="str" cm="1">
        <f t="array" aca="1" ref="BM17" ca="1">IFERROR(INDIRECT($A17&amp;"!U45"),"")</f>
        <v/>
      </c>
      <c r="BN17" s="95" t="str" cm="1">
        <f t="array" aca="1" ref="BN17" ca="1">IFERROR(INDIRECT($A17&amp;"!ｘ45"),"")</f>
        <v/>
      </c>
      <c r="BO17" s="95" t="str" cm="1">
        <f t="array" aca="1" ref="BO17" ca="1">IFERROR(INDIRECT($A17&amp;"!U46"),"")</f>
        <v/>
      </c>
      <c r="BP17" s="95" t="str" cm="1">
        <f t="array" aca="1" ref="BP17" ca="1">IFERROR(INDIRECT($A17&amp;"!U4７"),"")</f>
        <v/>
      </c>
    </row>
    <row r="18" spans="1:79" s="95" customFormat="1">
      <c r="A18" s="95">
        <v>14</v>
      </c>
      <c r="B18" s="96" t="str">
        <f t="shared" si="1"/>
        <v>Link</v>
      </c>
      <c r="C18" s="95" t="str" cm="1">
        <f t="array" aca="1" ref="C18" ca="1">IFERROR(INDIRECT($A18&amp;"!ｋ８"),"")</f>
        <v/>
      </c>
      <c r="D18" s="95" t="str" cm="1">
        <f t="array" aca="1" ref="D18" ca="1">IFERROR(INDIRECT($A18&amp;"!ｋ９"),"")</f>
        <v/>
      </c>
      <c r="E18" s="97" t="str" cm="1">
        <f t="array" aca="1" ref="E18" ca="1">IFERROR(INDIRECT($A18&amp;"!AQ10"),"")</f>
        <v/>
      </c>
      <c r="F18" s="97" t="str" cm="1">
        <f t="array" aca="1" ref="F18" ca="1">IFERROR(INDIRECT($A18&amp;"!AQ11"),"")</f>
        <v/>
      </c>
      <c r="G18" s="95" t="str" cm="1">
        <f t="array" aca="1" ref="G18" ca="1">IFERROR(INDIRECT($A18&amp;"!I42"),"")</f>
        <v/>
      </c>
      <c r="H18" s="95" t="str" cm="1">
        <f t="array" aca="1" ref="H18" ca="1">IFERROR(INDIRECT($A18&amp;"!L42"),"")</f>
        <v/>
      </c>
      <c r="I18" s="95" t="str" cm="1">
        <f t="array" aca="1" ref="I18" ca="1">IFERROR(INDIRECT($A18&amp;"!I43"),"")</f>
        <v/>
      </c>
      <c r="J18" s="95" t="str" cm="1">
        <f t="array" aca="1" ref="J18" ca="1">IFERROR(INDIRECT($A18&amp;"!L43"),"")</f>
        <v/>
      </c>
      <c r="K18" s="95" t="str" cm="1">
        <f t="array" aca="1" ref="K18" ca="1">IFERROR(INDIRECT($A18&amp;"!I44"),"")</f>
        <v/>
      </c>
      <c r="L18" s="95" t="str" cm="1">
        <f t="array" aca="1" ref="L18" ca="1">IFERROR(INDIRECT($A18&amp;"!L44"),"")</f>
        <v/>
      </c>
      <c r="M18" s="95" t="str" cm="1">
        <f t="array" aca="1" ref="M18" ca="1">IFERROR(INDIRECT($A18&amp;"!I45"),"")</f>
        <v/>
      </c>
      <c r="N18" s="95" t="str" cm="1">
        <f t="array" aca="1" ref="N18" ca="1">IFERROR(INDIRECT($A18&amp;"!L45"),"")</f>
        <v/>
      </c>
      <c r="O18" s="95" t="str" cm="1">
        <f t="array" aca="1" ref="O18" ca="1">IFERROR(INDIRECT($A18&amp;"!D18"),"")</f>
        <v/>
      </c>
      <c r="P18" s="95" t="str" cm="1">
        <f t="array" aca="1" ref="P18" ca="1">IFERROR(INDIRECT($A18&amp;"!D19"),"")</f>
        <v/>
      </c>
      <c r="Q18" s="95" t="str" cm="1">
        <f t="array" aca="1" ref="Q18" ca="1">IFERROR(INDIRECT($A18&amp;"!D20"),"")</f>
        <v/>
      </c>
      <c r="R18" s="95" t="str" cm="1">
        <f t="array" aca="1" ref="R18" ca="1">IFERROR(INDIRECT($A18&amp;"!AS34"),"")</f>
        <v/>
      </c>
      <c r="S18" s="95" t="str" cm="1">
        <f t="array" aca="1" ref="S18" ca="1">IFERROR(INDIRECT($A18&amp;"!W3"),"")</f>
        <v/>
      </c>
      <c r="T18" s="98" t="str" cm="1">
        <f t="array" aca="1" ref="T18" ca="1">IFERROR(INDIRECT($A18&amp;"!AQ3"),"")</f>
        <v/>
      </c>
      <c r="U18" s="98" t="str" cm="1">
        <f t="array" aca="1" ref="U18" ca="1">IFERROR(INDIRECT($A18&amp;"!AQ4"),"")</f>
        <v/>
      </c>
      <c r="V18" s="98" t="str" cm="1">
        <f t="array" aca="1" ref="V18" ca="1">IFERROR(INDIRECT($A18&amp;"!AQ5"),"")</f>
        <v/>
      </c>
      <c r="W18" s="98" t="str" cm="1">
        <f t="array" aca="1" ref="W18" ca="1">IFERROR(INDIRECT($A18&amp;"!AQ6"),"")</f>
        <v/>
      </c>
      <c r="X18" s="99" t="str" cm="1">
        <f t="array" aca="1" ref="X18" ca="1">IFERROR(INDIRECT($A18&amp;"!AQ7"),"")</f>
        <v/>
      </c>
      <c r="Y18" s="100" t="str" cm="1">
        <f t="array" aca="1" ref="Y18" ca="1">IFERROR(INDIRECT($A18&amp;"!AQ1３"),"")</f>
        <v/>
      </c>
      <c r="Z18" s="98" t="str" cm="1">
        <f t="array" aca="1" ref="Z18" ca="1">IFERROR(INDIRECT($A18&amp;"!AQ8"),"")</f>
        <v/>
      </c>
      <c r="AA18" s="95" t="str" cm="1">
        <f t="array" aca="1" ref="AA18" ca="1">IFERROR(INDIRECT($A18&amp;"!W４"),"")</f>
        <v/>
      </c>
      <c r="AB18" s="95" t="str" cm="1">
        <f t="array" aca="1" ref="AB18" ca="1">IFERROR(INDIRECT($A18&amp;"!W５"),"")</f>
        <v/>
      </c>
      <c r="AC18" s="101" t="str" cm="1">
        <f t="array" aca="1" ref="AC18" ca="1">IFERROR(INDIRECT($A18&amp;"!W1４"),"")</f>
        <v/>
      </c>
      <c r="AD18" s="95" t="str" cm="1">
        <f t="array" aca="1" ref="AD18" ca="1">IFERROR(INDIRECT($A18&amp;"!W1５"),"")</f>
        <v/>
      </c>
      <c r="AE18" s="95" t="str" cm="1">
        <f t="array" aca="1" ref="AE18" ca="1">IFERROR(INDIRECT($A18&amp;"!W1６"),"")</f>
        <v/>
      </c>
      <c r="AF18" s="95" t="str" cm="1">
        <f t="array" aca="1" ref="AF18" ca="1">IFERROR(INDIRECT($A18&amp;"!W１７"),"")</f>
        <v/>
      </c>
      <c r="AG18" s="95" t="str" cm="1">
        <f t="array" aca="1" ref="AG18" ca="1">IFERROR(INDIRECT($A18&amp;"!W1８"),"")</f>
        <v/>
      </c>
      <c r="AH18" s="95" t="str" cm="1">
        <f t="array" aca="1" ref="AH18" ca="1">IFERROR(INDIRECT($A18&amp;"!W１９"),"")</f>
        <v/>
      </c>
      <c r="AI18" s="102" t="str" cm="1">
        <f t="array" aca="1" ref="AI18" ca="1">IFERROR(INDIRECT($A18&amp;"!W２０"),"")</f>
        <v/>
      </c>
      <c r="AJ18" s="102" t="str" cm="1">
        <f t="array" aca="1" ref="AJ18" ca="1">IFERROR(INDIRECT($A18&amp;"!W２１"),"")</f>
        <v/>
      </c>
      <c r="AK18" s="95" t="str" cm="1">
        <f t="array" aca="1" ref="AK18" ca="1">IFERROR(INDIRECT($A18&amp;"!w２２"),"")</f>
        <v/>
      </c>
      <c r="AL18" s="103" t="str" cm="1">
        <f t="array" aca="1" ref="AL18" ca="1">IFERROR(INDIRECT($A18&amp;"!W２３ "),"")</f>
        <v/>
      </c>
      <c r="AM18" s="102" t="str" cm="1">
        <f t="array" aca="1" ref="AM18" ca="1">IFERROR(INDIRECT($A18&amp;"!W２6"),"")</f>
        <v/>
      </c>
      <c r="AN18" s="102" t="str" cm="1">
        <f t="array" aca="1" ref="AN18" ca="1">IFERROR(INDIRECT($A18&amp;"!W29"),"")</f>
        <v/>
      </c>
      <c r="AO18" s="102" t="str" cm="1">
        <f t="array" aca="1" ref="AO18" ca="1">IFERROR(INDIRECT($A18&amp;"!W3０"),"")</f>
        <v/>
      </c>
      <c r="AP18" s="102" t="str" cm="1">
        <f t="array" aca="1" ref="AP18" ca="1">IFERROR(INDIRECT($A18&amp;"!W3２"),"")</f>
        <v/>
      </c>
      <c r="AQ18" s="102" t="str" cm="1">
        <f t="array" aca="1" ref="AQ18" ca="1">IFERROR(INDIRECT($A18&amp;"!Z30"),"")</f>
        <v/>
      </c>
      <c r="AR18" s="102" t="str" cm="1">
        <f t="array" aca="1" ref="AR18" ca="1">IFERROR(INDIRECT($A18&amp;"!z33"),"")</f>
        <v/>
      </c>
      <c r="AS18" s="102" t="str" cm="1">
        <f t="array" aca="1" ref="AS18" ca="1">IFERROR(INDIRECT($A18&amp;"!w３４"),"")</f>
        <v/>
      </c>
      <c r="AT18" s="102" t="str" cm="1">
        <f t="array" aca="1" ref="AT18" ca="1">IFERROR(INDIRECT($A18&amp;"!K30"),"")</f>
        <v/>
      </c>
      <c r="AU18" s="102" t="str" cm="1">
        <f t="array" aca="1" ref="AU18" ca="1">IFERROR(INDIRECT($A18&amp;"!AS32"),"")</f>
        <v/>
      </c>
      <c r="AV18" s="102" t="str" cm="1">
        <f t="array" aca="1" ref="AV18" ca="1">IFERROR(INDIRECT($A18&amp;"!K31"),"")</f>
        <v/>
      </c>
      <c r="AW18" s="102" t="str" cm="1">
        <f t="array" aca="1" ref="AW18" ca="1">IFERROR(INDIRECT($A18&amp;"!U37"),"")</f>
        <v/>
      </c>
      <c r="AX18" s="102" t="str" cm="1">
        <f t="array" aca="1" ref="AX18" ca="1">IFERROR(INDIRECT($A18&amp;"!U38"),"")</f>
        <v/>
      </c>
      <c r="AY18" s="102" t="str" cm="1">
        <f t="array" aca="1" ref="AY18" ca="1">IFERROR(INDIRECT($A18&amp;"!U39"),"")</f>
        <v/>
      </c>
      <c r="AZ18" s="102" t="str" cm="1">
        <f t="array" aca="1" ref="AZ18" ca="1">IFERROR(INDIRECT($A18&amp;"!W37"),"")</f>
        <v/>
      </c>
      <c r="BA18" s="102" t="str" cm="1">
        <f t="array" aca="1" ref="BA18" ca="1">IFERROR(INDIRECT($A18&amp;"!W39"),"")</f>
        <v/>
      </c>
      <c r="BB18" s="102" t="str" cm="1">
        <f t="array" aca="1" ref="BB18" ca="1">IFERROR(INDIRECT($A18&amp;"!AB37"),"")</f>
        <v/>
      </c>
      <c r="BC18" s="102" t="str" cm="1">
        <f t="array" aca="1" ref="BC18" ca="1">IFERROR(INDIRECT($A18&amp;"!AB38"),"")</f>
        <v/>
      </c>
      <c r="BD18" s="102" t="str" cm="1">
        <f t="array" aca="1" ref="BD18" ca="1">IFERROR(INDIRECT($A18&amp;"!AB39"),"")</f>
        <v/>
      </c>
      <c r="BE18" s="102" t="str" cm="1">
        <f t="array" aca="1" ref="BE18" ca="1">IFERROR(INDIRECT($A18&amp;"!A54"),"")</f>
        <v/>
      </c>
      <c r="BF18" s="102" t="str" cm="1">
        <f t="array" aca="1" ref="BF18" ca="1">IFERROR(INDIRECT($A18&amp;"!A56"),"")</f>
        <v/>
      </c>
      <c r="BG18" s="102" t="str" cm="1">
        <f t="array" aca="1" ref="BG18" ca="1">IFERROR(INDIRECT($A18&amp;"!A59"),"")</f>
        <v/>
      </c>
      <c r="BH18" s="102" t="str" cm="1">
        <f t="array" aca="1" ref="BH18" ca="1">IFERROR(INDIRECT($A18&amp;"!A61"),"")</f>
        <v/>
      </c>
      <c r="BI18" s="102" t="str" cm="1">
        <f t="array" aca="1" ref="BI18" ca="1">IFERROR(INDIRECT($A18&amp;"!A70"),"")</f>
        <v/>
      </c>
      <c r="BJ18" s="102" t="str" cm="1">
        <f t="array" aca="1" ref="BJ18" ca="1">IFERROR(INDIRECT($A18&amp;"!A73"),"")</f>
        <v/>
      </c>
      <c r="BK18" s="102" t="str" cm="1">
        <f t="array" aca="1" ref="BK18" ca="1">IFERROR(INDIRECT($A18&amp;"!A76"),"")</f>
        <v/>
      </c>
      <c r="BL18" s="95" t="str" cm="1">
        <f t="array" aca="1" ref="BL18" ca="1">IFERROR(INDIRECT($A18&amp;"!A80"),"")</f>
        <v/>
      </c>
      <c r="BM18" s="95" t="str" cm="1">
        <f t="array" aca="1" ref="BM18" ca="1">IFERROR(INDIRECT($A18&amp;"!U45"),"")</f>
        <v/>
      </c>
      <c r="BN18" s="95" t="str" cm="1">
        <f t="array" aca="1" ref="BN18" ca="1">IFERROR(INDIRECT($A18&amp;"!ｘ45"),"")</f>
        <v/>
      </c>
      <c r="BO18" s="95" t="str" cm="1">
        <f t="array" aca="1" ref="BO18" ca="1">IFERROR(INDIRECT($A18&amp;"!U46"),"")</f>
        <v/>
      </c>
      <c r="BP18" s="95" t="str" cm="1">
        <f t="array" aca="1" ref="BP18" ca="1">IFERROR(INDIRECT($A18&amp;"!U4７"),"")</f>
        <v/>
      </c>
    </row>
    <row r="19" spans="1:79" s="95" customFormat="1">
      <c r="A19" s="95">
        <v>15</v>
      </c>
      <c r="B19" s="96" t="str">
        <f t="shared" si="1"/>
        <v>Link</v>
      </c>
      <c r="C19" s="95" t="str" cm="1">
        <f t="array" aca="1" ref="C19" ca="1">IFERROR(INDIRECT($A19&amp;"!ｋ８"),"")</f>
        <v/>
      </c>
      <c r="D19" s="95" t="str" cm="1">
        <f t="array" aca="1" ref="D19" ca="1">IFERROR(INDIRECT($A19&amp;"!ｋ９"),"")</f>
        <v/>
      </c>
      <c r="E19" s="97" t="str" cm="1">
        <f t="array" aca="1" ref="E19" ca="1">IFERROR(INDIRECT($A19&amp;"!AQ10"),"")</f>
        <v/>
      </c>
      <c r="F19" s="97" t="str" cm="1">
        <f t="array" aca="1" ref="F19" ca="1">IFERROR(INDIRECT($A19&amp;"!AQ11"),"")</f>
        <v/>
      </c>
      <c r="G19" s="95" t="str" cm="1">
        <f t="array" aca="1" ref="G19" ca="1">IFERROR(INDIRECT($A19&amp;"!I42"),"")</f>
        <v/>
      </c>
      <c r="H19" s="95" t="str" cm="1">
        <f t="array" aca="1" ref="H19" ca="1">IFERROR(INDIRECT($A19&amp;"!L42"),"")</f>
        <v/>
      </c>
      <c r="I19" s="95" t="str" cm="1">
        <f t="array" aca="1" ref="I19" ca="1">IFERROR(INDIRECT($A19&amp;"!I43"),"")</f>
        <v/>
      </c>
      <c r="J19" s="95" t="str" cm="1">
        <f t="array" aca="1" ref="J19" ca="1">IFERROR(INDIRECT($A19&amp;"!L43"),"")</f>
        <v/>
      </c>
      <c r="K19" s="95" t="str" cm="1">
        <f t="array" aca="1" ref="K19" ca="1">IFERROR(INDIRECT($A19&amp;"!I44"),"")</f>
        <v/>
      </c>
      <c r="L19" s="95" t="str" cm="1">
        <f t="array" aca="1" ref="L19" ca="1">IFERROR(INDIRECT($A19&amp;"!L44"),"")</f>
        <v/>
      </c>
      <c r="M19" s="95" t="str" cm="1">
        <f t="array" aca="1" ref="M19" ca="1">IFERROR(INDIRECT($A19&amp;"!I45"),"")</f>
        <v/>
      </c>
      <c r="N19" s="95" t="str" cm="1">
        <f t="array" aca="1" ref="N19" ca="1">IFERROR(INDIRECT($A19&amp;"!L45"),"")</f>
        <v/>
      </c>
      <c r="O19" s="95" t="str" cm="1">
        <f t="array" aca="1" ref="O19" ca="1">IFERROR(INDIRECT($A19&amp;"!D18"),"")</f>
        <v/>
      </c>
      <c r="P19" s="95" t="str" cm="1">
        <f t="array" aca="1" ref="P19" ca="1">IFERROR(INDIRECT($A19&amp;"!D19"),"")</f>
        <v/>
      </c>
      <c r="Q19" s="95" t="str" cm="1">
        <f t="array" aca="1" ref="Q19" ca="1">IFERROR(INDIRECT($A19&amp;"!D20"),"")</f>
        <v/>
      </c>
      <c r="R19" s="95" t="str" cm="1">
        <f t="array" aca="1" ref="R19" ca="1">IFERROR(INDIRECT($A19&amp;"!AS34"),"")</f>
        <v/>
      </c>
      <c r="S19" s="95" t="str" cm="1">
        <f t="array" aca="1" ref="S19" ca="1">IFERROR(INDIRECT($A19&amp;"!W3"),"")</f>
        <v/>
      </c>
      <c r="T19" s="98" t="str" cm="1">
        <f t="array" aca="1" ref="T19" ca="1">IFERROR(INDIRECT($A19&amp;"!AQ3"),"")</f>
        <v/>
      </c>
      <c r="U19" s="98" t="str" cm="1">
        <f t="array" aca="1" ref="U19" ca="1">IFERROR(INDIRECT($A19&amp;"!AQ4"),"")</f>
        <v/>
      </c>
      <c r="V19" s="98" t="str" cm="1">
        <f t="array" aca="1" ref="V19" ca="1">IFERROR(INDIRECT($A19&amp;"!AQ5"),"")</f>
        <v/>
      </c>
      <c r="W19" s="98" t="str" cm="1">
        <f t="array" aca="1" ref="W19" ca="1">IFERROR(INDIRECT($A19&amp;"!AQ6"),"")</f>
        <v/>
      </c>
      <c r="X19" s="99" t="str" cm="1">
        <f t="array" aca="1" ref="X19" ca="1">IFERROR(INDIRECT($A19&amp;"!AQ7"),"")</f>
        <v/>
      </c>
      <c r="Y19" s="100" t="str" cm="1">
        <f t="array" aca="1" ref="Y19" ca="1">IFERROR(INDIRECT($A19&amp;"!AQ1３"),"")</f>
        <v/>
      </c>
      <c r="Z19" s="98" t="str" cm="1">
        <f t="array" aca="1" ref="Z19" ca="1">IFERROR(INDIRECT($A19&amp;"!AQ8"),"")</f>
        <v/>
      </c>
      <c r="AA19" s="95" t="str" cm="1">
        <f t="array" aca="1" ref="AA19" ca="1">IFERROR(INDIRECT($A19&amp;"!W４"),"")</f>
        <v/>
      </c>
      <c r="AB19" s="95" t="str" cm="1">
        <f t="array" aca="1" ref="AB19" ca="1">IFERROR(INDIRECT($A19&amp;"!W５"),"")</f>
        <v/>
      </c>
      <c r="AC19" s="101" t="str" cm="1">
        <f t="array" aca="1" ref="AC19" ca="1">IFERROR(INDIRECT($A19&amp;"!W1４"),"")</f>
        <v/>
      </c>
      <c r="AD19" s="95" t="str" cm="1">
        <f t="array" aca="1" ref="AD19" ca="1">IFERROR(INDIRECT($A19&amp;"!W1５"),"")</f>
        <v/>
      </c>
      <c r="AE19" s="95" t="str" cm="1">
        <f t="array" aca="1" ref="AE19" ca="1">IFERROR(INDIRECT($A19&amp;"!W1６"),"")</f>
        <v/>
      </c>
      <c r="AF19" s="95" t="str" cm="1">
        <f t="array" aca="1" ref="AF19" ca="1">IFERROR(INDIRECT($A19&amp;"!W１７"),"")</f>
        <v/>
      </c>
      <c r="AG19" s="95" t="str" cm="1">
        <f t="array" aca="1" ref="AG19" ca="1">IFERROR(INDIRECT($A19&amp;"!W1８"),"")</f>
        <v/>
      </c>
      <c r="AH19" s="95" t="str" cm="1">
        <f t="array" aca="1" ref="AH19" ca="1">IFERROR(INDIRECT($A19&amp;"!W１９"),"")</f>
        <v/>
      </c>
      <c r="AI19" s="102" t="str" cm="1">
        <f t="array" aca="1" ref="AI19" ca="1">IFERROR(INDIRECT($A19&amp;"!W２０"),"")</f>
        <v/>
      </c>
      <c r="AJ19" s="102" t="str" cm="1">
        <f t="array" aca="1" ref="AJ19" ca="1">IFERROR(INDIRECT($A19&amp;"!W２１"),"")</f>
        <v/>
      </c>
      <c r="AK19" s="95" t="str" cm="1">
        <f t="array" aca="1" ref="AK19" ca="1">IFERROR(INDIRECT($A19&amp;"!w２２"),"")</f>
        <v/>
      </c>
      <c r="AL19" s="103" t="str" cm="1">
        <f t="array" aca="1" ref="AL19" ca="1">IFERROR(INDIRECT($A19&amp;"!W２３ "),"")</f>
        <v/>
      </c>
      <c r="AM19" s="102" t="str" cm="1">
        <f t="array" aca="1" ref="AM19" ca="1">IFERROR(INDIRECT($A19&amp;"!W２6"),"")</f>
        <v/>
      </c>
      <c r="AN19" s="102" t="str" cm="1">
        <f t="array" aca="1" ref="AN19" ca="1">IFERROR(INDIRECT($A19&amp;"!W29"),"")</f>
        <v/>
      </c>
      <c r="AO19" s="102" t="str" cm="1">
        <f t="array" aca="1" ref="AO19" ca="1">IFERROR(INDIRECT($A19&amp;"!W3０"),"")</f>
        <v/>
      </c>
      <c r="AP19" s="102" t="str" cm="1">
        <f t="array" aca="1" ref="AP19" ca="1">IFERROR(INDIRECT($A19&amp;"!W3２"),"")</f>
        <v/>
      </c>
      <c r="AQ19" s="102" t="str" cm="1">
        <f t="array" aca="1" ref="AQ19" ca="1">IFERROR(INDIRECT($A19&amp;"!Z30"),"")</f>
        <v/>
      </c>
      <c r="AR19" s="102" t="str" cm="1">
        <f t="array" aca="1" ref="AR19" ca="1">IFERROR(INDIRECT($A19&amp;"!z33"),"")</f>
        <v/>
      </c>
      <c r="AS19" s="102" t="str" cm="1">
        <f t="array" aca="1" ref="AS19" ca="1">IFERROR(INDIRECT($A19&amp;"!w３４"),"")</f>
        <v/>
      </c>
      <c r="AT19" s="102" t="str" cm="1">
        <f t="array" aca="1" ref="AT19" ca="1">IFERROR(INDIRECT($A19&amp;"!K30"),"")</f>
        <v/>
      </c>
      <c r="AU19" s="102" t="str" cm="1">
        <f t="array" aca="1" ref="AU19" ca="1">IFERROR(INDIRECT($A19&amp;"!AS32"),"")</f>
        <v/>
      </c>
      <c r="AV19" s="102" t="str" cm="1">
        <f t="array" aca="1" ref="AV19" ca="1">IFERROR(INDIRECT($A19&amp;"!K31"),"")</f>
        <v/>
      </c>
      <c r="AW19" s="102" t="str" cm="1">
        <f t="array" aca="1" ref="AW19" ca="1">IFERROR(INDIRECT($A19&amp;"!U37"),"")</f>
        <v/>
      </c>
      <c r="AX19" s="102" t="str" cm="1">
        <f t="array" aca="1" ref="AX19" ca="1">IFERROR(INDIRECT($A19&amp;"!U38"),"")</f>
        <v/>
      </c>
      <c r="AY19" s="102" t="str" cm="1">
        <f t="array" aca="1" ref="AY19" ca="1">IFERROR(INDIRECT($A19&amp;"!U39"),"")</f>
        <v/>
      </c>
      <c r="AZ19" s="102" t="str" cm="1">
        <f t="array" aca="1" ref="AZ19" ca="1">IFERROR(INDIRECT($A19&amp;"!W37"),"")</f>
        <v/>
      </c>
      <c r="BA19" s="102" t="str" cm="1">
        <f t="array" aca="1" ref="BA19" ca="1">IFERROR(INDIRECT($A19&amp;"!W39"),"")</f>
        <v/>
      </c>
      <c r="BB19" s="102" t="str" cm="1">
        <f t="array" aca="1" ref="BB19" ca="1">IFERROR(INDIRECT($A19&amp;"!AB37"),"")</f>
        <v/>
      </c>
      <c r="BC19" s="102" t="str" cm="1">
        <f t="array" aca="1" ref="BC19" ca="1">IFERROR(INDIRECT($A19&amp;"!AB38"),"")</f>
        <v/>
      </c>
      <c r="BD19" s="102" t="str" cm="1">
        <f t="array" aca="1" ref="BD19" ca="1">IFERROR(INDIRECT($A19&amp;"!AB39"),"")</f>
        <v/>
      </c>
      <c r="BE19" s="102" t="str" cm="1">
        <f t="array" aca="1" ref="BE19" ca="1">IFERROR(INDIRECT($A19&amp;"!A54"),"")</f>
        <v/>
      </c>
      <c r="BF19" s="102" t="str" cm="1">
        <f t="array" aca="1" ref="BF19" ca="1">IFERROR(INDIRECT($A19&amp;"!A56"),"")</f>
        <v/>
      </c>
      <c r="BG19" s="102" t="str" cm="1">
        <f t="array" aca="1" ref="BG19" ca="1">IFERROR(INDIRECT($A19&amp;"!A59"),"")</f>
        <v/>
      </c>
      <c r="BH19" s="102" t="str" cm="1">
        <f t="array" aca="1" ref="BH19" ca="1">IFERROR(INDIRECT($A19&amp;"!A61"),"")</f>
        <v/>
      </c>
      <c r="BI19" s="102" t="str" cm="1">
        <f t="array" aca="1" ref="BI19" ca="1">IFERROR(INDIRECT($A19&amp;"!A70"),"")</f>
        <v/>
      </c>
      <c r="BJ19" s="102" t="str" cm="1">
        <f t="array" aca="1" ref="BJ19" ca="1">IFERROR(INDIRECT($A19&amp;"!A73"),"")</f>
        <v/>
      </c>
      <c r="BK19" s="102" t="str" cm="1">
        <f t="array" aca="1" ref="BK19" ca="1">IFERROR(INDIRECT($A19&amp;"!A76"),"")</f>
        <v/>
      </c>
      <c r="BL19" s="95" t="str" cm="1">
        <f t="array" aca="1" ref="BL19" ca="1">IFERROR(INDIRECT($A19&amp;"!A80"),"")</f>
        <v/>
      </c>
      <c r="BM19" s="95" t="str" cm="1">
        <f t="array" aca="1" ref="BM19" ca="1">IFERROR(INDIRECT($A19&amp;"!U45"),"")</f>
        <v/>
      </c>
      <c r="BN19" s="95" t="str" cm="1">
        <f t="array" aca="1" ref="BN19" ca="1">IFERROR(INDIRECT($A19&amp;"!ｘ45"),"")</f>
        <v/>
      </c>
      <c r="BO19" s="95" t="str" cm="1">
        <f t="array" aca="1" ref="BO19" ca="1">IFERROR(INDIRECT($A19&amp;"!U46"),"")</f>
        <v/>
      </c>
      <c r="BP19" s="95" t="str" cm="1">
        <f t="array" aca="1" ref="BP19" ca="1">IFERROR(INDIRECT($A19&amp;"!U4７"),"")</f>
        <v/>
      </c>
    </row>
    <row r="20" spans="1:79">
      <c r="A20" s="95">
        <v>16</v>
      </c>
      <c r="B20" s="96" t="str">
        <f t="shared" si="1"/>
        <v>Link</v>
      </c>
      <c r="C20" s="95" t="str" cm="1">
        <f t="array" aca="1" ref="C20" ca="1">IFERROR(INDIRECT($A20&amp;"!ｋ８"),"")</f>
        <v/>
      </c>
      <c r="D20" s="95" t="str" cm="1">
        <f t="array" aca="1" ref="D20" ca="1">IFERROR(INDIRECT($A20&amp;"!ｋ９"),"")</f>
        <v/>
      </c>
      <c r="E20" s="97" t="str" cm="1">
        <f t="array" aca="1" ref="E20" ca="1">IFERROR(INDIRECT($A20&amp;"!AQ10"),"")</f>
        <v/>
      </c>
      <c r="F20" s="97" t="str" cm="1">
        <f t="array" aca="1" ref="F20" ca="1">IFERROR(INDIRECT($A20&amp;"!AQ11"),"")</f>
        <v/>
      </c>
      <c r="G20" s="95" t="str" cm="1">
        <f t="array" aca="1" ref="G20" ca="1">IFERROR(INDIRECT($A20&amp;"!I42"),"")</f>
        <v/>
      </c>
      <c r="H20" s="95" t="str" cm="1">
        <f t="array" aca="1" ref="H20" ca="1">IFERROR(INDIRECT($A20&amp;"!L42"),"")</f>
        <v/>
      </c>
      <c r="I20" s="95" t="str" cm="1">
        <f t="array" aca="1" ref="I20" ca="1">IFERROR(INDIRECT($A20&amp;"!I43"),"")</f>
        <v/>
      </c>
      <c r="J20" s="95" t="str" cm="1">
        <f t="array" aca="1" ref="J20" ca="1">IFERROR(INDIRECT($A20&amp;"!L43"),"")</f>
        <v/>
      </c>
      <c r="K20" s="95" t="str" cm="1">
        <f t="array" aca="1" ref="K20" ca="1">IFERROR(INDIRECT($A20&amp;"!I44"),"")</f>
        <v/>
      </c>
      <c r="L20" s="95" t="str" cm="1">
        <f t="array" aca="1" ref="L20" ca="1">IFERROR(INDIRECT($A20&amp;"!L44"),"")</f>
        <v/>
      </c>
      <c r="M20" s="95" t="str" cm="1">
        <f t="array" aca="1" ref="M20" ca="1">IFERROR(INDIRECT($A20&amp;"!I45"),"")</f>
        <v/>
      </c>
      <c r="N20" s="95" t="str" cm="1">
        <f t="array" aca="1" ref="N20" ca="1">IFERROR(INDIRECT($A20&amp;"!L45"),"")</f>
        <v/>
      </c>
      <c r="O20" s="95" t="str" cm="1">
        <f t="array" aca="1" ref="O20" ca="1">IFERROR(INDIRECT($A20&amp;"!D18"),"")</f>
        <v/>
      </c>
      <c r="P20" s="95" t="str" cm="1">
        <f t="array" aca="1" ref="P20" ca="1">IFERROR(INDIRECT($A20&amp;"!D19"),"")</f>
        <v/>
      </c>
      <c r="Q20" s="95" t="str" cm="1">
        <f t="array" aca="1" ref="Q20" ca="1">IFERROR(INDIRECT($A20&amp;"!D20"),"")</f>
        <v/>
      </c>
      <c r="R20" s="95" t="str" cm="1">
        <f t="array" aca="1" ref="R20" ca="1">IFERROR(INDIRECT($A20&amp;"!AS34"),"")</f>
        <v/>
      </c>
      <c r="S20" s="95" t="str" cm="1">
        <f t="array" aca="1" ref="S20" ca="1">IFERROR(INDIRECT($A20&amp;"!W3"),"")</f>
        <v/>
      </c>
      <c r="T20" s="98" t="str" cm="1">
        <f t="array" aca="1" ref="T20" ca="1">IFERROR(INDIRECT($A20&amp;"!AQ3"),"")</f>
        <v/>
      </c>
      <c r="U20" s="98" t="str" cm="1">
        <f t="array" aca="1" ref="U20" ca="1">IFERROR(INDIRECT($A20&amp;"!AQ4"),"")</f>
        <v/>
      </c>
      <c r="V20" s="98" t="str" cm="1">
        <f t="array" aca="1" ref="V20" ca="1">IFERROR(INDIRECT($A20&amp;"!AQ5"),"")</f>
        <v/>
      </c>
      <c r="W20" s="98" t="str" cm="1">
        <f t="array" aca="1" ref="W20" ca="1">IFERROR(INDIRECT($A20&amp;"!AQ6"),"")</f>
        <v/>
      </c>
      <c r="X20" s="99" t="str" cm="1">
        <f t="array" aca="1" ref="X20" ca="1">IFERROR(INDIRECT($A20&amp;"!AQ7"),"")</f>
        <v/>
      </c>
      <c r="Y20" s="100" t="str" cm="1">
        <f t="array" aca="1" ref="Y20" ca="1">IFERROR(INDIRECT($A20&amp;"!AQ1３"),"")</f>
        <v/>
      </c>
      <c r="Z20" s="98" t="str" cm="1">
        <f t="array" aca="1" ref="Z20" ca="1">IFERROR(INDIRECT($A20&amp;"!AQ8"),"")</f>
        <v/>
      </c>
      <c r="AA20" s="95" t="str" cm="1">
        <f t="array" aca="1" ref="AA20" ca="1">IFERROR(INDIRECT($A20&amp;"!W４"),"")</f>
        <v/>
      </c>
      <c r="AB20" s="95" t="str" cm="1">
        <f t="array" aca="1" ref="AB20" ca="1">IFERROR(INDIRECT($A20&amp;"!W５"),"")</f>
        <v/>
      </c>
      <c r="AC20" s="101" t="str" cm="1">
        <f t="array" aca="1" ref="AC20" ca="1">IFERROR(INDIRECT($A20&amp;"!W1４"),"")</f>
        <v/>
      </c>
      <c r="AD20" s="95" t="str" cm="1">
        <f t="array" aca="1" ref="AD20" ca="1">IFERROR(INDIRECT($A20&amp;"!W1５"),"")</f>
        <v/>
      </c>
      <c r="AE20" s="95" t="str" cm="1">
        <f t="array" aca="1" ref="AE20" ca="1">IFERROR(INDIRECT($A20&amp;"!W1６"),"")</f>
        <v/>
      </c>
      <c r="AF20" s="95" t="str" cm="1">
        <f t="array" aca="1" ref="AF20" ca="1">IFERROR(INDIRECT($A20&amp;"!W１７"),"")</f>
        <v/>
      </c>
      <c r="AG20" s="95" t="str" cm="1">
        <f t="array" aca="1" ref="AG20" ca="1">IFERROR(INDIRECT($A20&amp;"!W1８"),"")</f>
        <v/>
      </c>
      <c r="AH20" s="95" t="str" cm="1">
        <f t="array" aca="1" ref="AH20" ca="1">IFERROR(INDIRECT($A20&amp;"!W１９"),"")</f>
        <v/>
      </c>
      <c r="AI20" s="102" t="str" cm="1">
        <f t="array" aca="1" ref="AI20" ca="1">IFERROR(INDIRECT($A20&amp;"!W２０"),"")</f>
        <v/>
      </c>
      <c r="AJ20" s="102" t="str" cm="1">
        <f t="array" aca="1" ref="AJ20" ca="1">IFERROR(INDIRECT($A20&amp;"!W２１"),"")</f>
        <v/>
      </c>
      <c r="AK20" s="95" t="str" cm="1">
        <f t="array" aca="1" ref="AK20" ca="1">IFERROR(INDIRECT($A20&amp;"!w２２"),"")</f>
        <v/>
      </c>
      <c r="AL20" s="103" t="str" cm="1">
        <f t="array" aca="1" ref="AL20" ca="1">IFERROR(INDIRECT($A20&amp;"!W２３ "),"")</f>
        <v/>
      </c>
      <c r="AM20" s="102" t="str" cm="1">
        <f t="array" aca="1" ref="AM20" ca="1">IFERROR(INDIRECT($A20&amp;"!W２6"),"")</f>
        <v/>
      </c>
      <c r="AN20" s="102" t="str" cm="1">
        <f t="array" aca="1" ref="AN20" ca="1">IFERROR(INDIRECT($A20&amp;"!W29"),"")</f>
        <v/>
      </c>
      <c r="AO20" s="102" t="str" cm="1">
        <f t="array" aca="1" ref="AO20" ca="1">IFERROR(INDIRECT($A20&amp;"!W3０"),"")</f>
        <v/>
      </c>
      <c r="AP20" s="102" t="str" cm="1">
        <f t="array" aca="1" ref="AP20" ca="1">IFERROR(INDIRECT($A20&amp;"!W3２"),"")</f>
        <v/>
      </c>
      <c r="AQ20" s="102" t="str" cm="1">
        <f t="array" aca="1" ref="AQ20" ca="1">IFERROR(INDIRECT($A20&amp;"!Z30"),"")</f>
        <v/>
      </c>
      <c r="AR20" s="102" t="str" cm="1">
        <f t="array" aca="1" ref="AR20" ca="1">IFERROR(INDIRECT($A20&amp;"!z33"),"")</f>
        <v/>
      </c>
      <c r="AS20" s="102" t="str" cm="1">
        <f t="array" aca="1" ref="AS20" ca="1">IFERROR(INDIRECT($A20&amp;"!w３４"),"")</f>
        <v/>
      </c>
      <c r="AT20" s="102" t="str" cm="1">
        <f t="array" aca="1" ref="AT20" ca="1">IFERROR(INDIRECT($A20&amp;"!K30"),"")</f>
        <v/>
      </c>
      <c r="AU20" s="102" t="str" cm="1">
        <f t="array" aca="1" ref="AU20" ca="1">IFERROR(INDIRECT($A20&amp;"!AS32"),"")</f>
        <v/>
      </c>
      <c r="AV20" s="102" t="str" cm="1">
        <f t="array" aca="1" ref="AV20" ca="1">IFERROR(INDIRECT($A20&amp;"!K31"),"")</f>
        <v/>
      </c>
      <c r="AW20" s="102" t="str" cm="1">
        <f t="array" aca="1" ref="AW20" ca="1">IFERROR(INDIRECT($A20&amp;"!U37"),"")</f>
        <v/>
      </c>
      <c r="AX20" s="102" t="str" cm="1">
        <f t="array" aca="1" ref="AX20" ca="1">IFERROR(INDIRECT($A20&amp;"!U38"),"")</f>
        <v/>
      </c>
      <c r="AY20" s="102" t="str" cm="1">
        <f t="array" aca="1" ref="AY20" ca="1">IFERROR(INDIRECT($A20&amp;"!U39"),"")</f>
        <v/>
      </c>
      <c r="AZ20" s="102" t="str" cm="1">
        <f t="array" aca="1" ref="AZ20" ca="1">IFERROR(INDIRECT($A20&amp;"!W37"),"")</f>
        <v/>
      </c>
      <c r="BA20" s="102" t="str" cm="1">
        <f t="array" aca="1" ref="BA20" ca="1">IFERROR(INDIRECT($A20&amp;"!W39"),"")</f>
        <v/>
      </c>
      <c r="BB20" s="102" t="str" cm="1">
        <f t="array" aca="1" ref="BB20" ca="1">IFERROR(INDIRECT($A20&amp;"!AB37"),"")</f>
        <v/>
      </c>
      <c r="BC20" s="102" t="str" cm="1">
        <f t="array" aca="1" ref="BC20" ca="1">IFERROR(INDIRECT($A20&amp;"!AB38"),"")</f>
        <v/>
      </c>
      <c r="BD20" s="102" t="str" cm="1">
        <f t="array" aca="1" ref="BD20" ca="1">IFERROR(INDIRECT($A20&amp;"!AB39"),"")</f>
        <v/>
      </c>
      <c r="BE20" s="102" t="str" cm="1">
        <f t="array" aca="1" ref="BE20" ca="1">IFERROR(INDIRECT($A20&amp;"!A54"),"")</f>
        <v/>
      </c>
      <c r="BF20" s="102" t="str" cm="1">
        <f t="array" aca="1" ref="BF20" ca="1">IFERROR(INDIRECT($A20&amp;"!A56"),"")</f>
        <v/>
      </c>
      <c r="BG20" s="102" t="str" cm="1">
        <f t="array" aca="1" ref="BG20" ca="1">IFERROR(INDIRECT($A20&amp;"!A59"),"")</f>
        <v/>
      </c>
      <c r="BH20" s="102" t="str" cm="1">
        <f t="array" aca="1" ref="BH20" ca="1">IFERROR(INDIRECT($A20&amp;"!A61"),"")</f>
        <v/>
      </c>
      <c r="BI20" s="102" t="str" cm="1">
        <f t="array" aca="1" ref="BI20" ca="1">IFERROR(INDIRECT($A20&amp;"!A70"),"")</f>
        <v/>
      </c>
      <c r="BJ20" s="102" t="str" cm="1">
        <f t="array" aca="1" ref="BJ20" ca="1">IFERROR(INDIRECT($A20&amp;"!A73"),"")</f>
        <v/>
      </c>
      <c r="BK20" s="102" t="str" cm="1">
        <f t="array" aca="1" ref="BK20" ca="1">IFERROR(INDIRECT($A20&amp;"!A76"),"")</f>
        <v/>
      </c>
      <c r="BL20" s="95" t="str" cm="1">
        <f t="array" aca="1" ref="BL20" ca="1">IFERROR(INDIRECT($A20&amp;"!A80"),"")</f>
        <v/>
      </c>
      <c r="BM20" s="95" t="str" cm="1">
        <f t="array" aca="1" ref="BM20" ca="1">IFERROR(INDIRECT($A20&amp;"!U45"),"")</f>
        <v/>
      </c>
      <c r="BN20" s="95" t="str" cm="1">
        <f t="array" aca="1" ref="BN20" ca="1">IFERROR(INDIRECT($A20&amp;"!ｘ45"),"")</f>
        <v/>
      </c>
      <c r="BO20" s="95" t="str" cm="1">
        <f t="array" aca="1" ref="BO20" ca="1">IFERROR(INDIRECT($A20&amp;"!U46"),"")</f>
        <v/>
      </c>
      <c r="BP20" s="95" t="str" cm="1">
        <f t="array" aca="1" ref="BP20" ca="1">IFERROR(INDIRECT($A20&amp;"!U4７"),"")</f>
        <v/>
      </c>
      <c r="BQ20" s="95"/>
      <c r="BR20" s="95"/>
      <c r="BS20" s="95"/>
      <c r="BT20" s="95"/>
      <c r="BU20" s="95"/>
      <c r="BV20" s="95"/>
      <c r="BW20" s="95"/>
      <c r="BX20" s="95"/>
      <c r="BY20" s="95"/>
      <c r="BZ20" s="95"/>
      <c r="CA20" s="95"/>
    </row>
    <row r="21" spans="1:79">
      <c r="A21" s="95">
        <v>17</v>
      </c>
      <c r="B21" s="96" t="str">
        <f t="shared" si="1"/>
        <v>Link</v>
      </c>
      <c r="C21" s="95" t="str" cm="1">
        <f t="array" aca="1" ref="C21" ca="1">IFERROR(INDIRECT($A21&amp;"!ｋ８"),"")</f>
        <v/>
      </c>
      <c r="D21" s="95" t="str" cm="1">
        <f t="array" aca="1" ref="D21" ca="1">IFERROR(INDIRECT($A21&amp;"!ｋ９"),"")</f>
        <v/>
      </c>
      <c r="E21" s="97" t="str" cm="1">
        <f t="array" aca="1" ref="E21" ca="1">IFERROR(INDIRECT($A21&amp;"!AQ10"),"")</f>
        <v/>
      </c>
      <c r="F21" s="97" t="str" cm="1">
        <f t="array" aca="1" ref="F21" ca="1">IFERROR(INDIRECT($A21&amp;"!AQ11"),"")</f>
        <v/>
      </c>
      <c r="G21" s="95" t="str" cm="1">
        <f t="array" aca="1" ref="G21" ca="1">IFERROR(INDIRECT($A21&amp;"!I42"),"")</f>
        <v/>
      </c>
      <c r="H21" s="95" t="str" cm="1">
        <f t="array" aca="1" ref="H21" ca="1">IFERROR(INDIRECT($A21&amp;"!L42"),"")</f>
        <v/>
      </c>
      <c r="I21" s="95" t="str" cm="1">
        <f t="array" aca="1" ref="I21" ca="1">IFERROR(INDIRECT($A21&amp;"!I43"),"")</f>
        <v/>
      </c>
      <c r="J21" s="95" t="str" cm="1">
        <f t="array" aca="1" ref="J21" ca="1">IFERROR(INDIRECT($A21&amp;"!L43"),"")</f>
        <v/>
      </c>
      <c r="K21" s="95" t="str" cm="1">
        <f t="array" aca="1" ref="K21" ca="1">IFERROR(INDIRECT($A21&amp;"!I44"),"")</f>
        <v/>
      </c>
      <c r="L21" s="95" t="str" cm="1">
        <f t="array" aca="1" ref="L21" ca="1">IFERROR(INDIRECT($A21&amp;"!L44"),"")</f>
        <v/>
      </c>
      <c r="M21" s="95" t="str" cm="1">
        <f t="array" aca="1" ref="M21" ca="1">IFERROR(INDIRECT($A21&amp;"!I45"),"")</f>
        <v/>
      </c>
      <c r="N21" s="95" t="str" cm="1">
        <f t="array" aca="1" ref="N21" ca="1">IFERROR(INDIRECT($A21&amp;"!L45"),"")</f>
        <v/>
      </c>
      <c r="O21" s="95" t="str" cm="1">
        <f t="array" aca="1" ref="O21" ca="1">IFERROR(INDIRECT($A21&amp;"!D18"),"")</f>
        <v/>
      </c>
      <c r="P21" s="95" t="str" cm="1">
        <f t="array" aca="1" ref="P21" ca="1">IFERROR(INDIRECT($A21&amp;"!D19"),"")</f>
        <v/>
      </c>
      <c r="Q21" s="95" t="str" cm="1">
        <f t="array" aca="1" ref="Q21" ca="1">IFERROR(INDIRECT($A21&amp;"!D20"),"")</f>
        <v/>
      </c>
      <c r="R21" s="95" t="str" cm="1">
        <f t="array" aca="1" ref="R21" ca="1">IFERROR(INDIRECT($A21&amp;"!AS34"),"")</f>
        <v/>
      </c>
      <c r="S21" s="95" t="str" cm="1">
        <f t="array" aca="1" ref="S21" ca="1">IFERROR(INDIRECT($A21&amp;"!W3"),"")</f>
        <v/>
      </c>
      <c r="T21" s="98" t="str" cm="1">
        <f t="array" aca="1" ref="T21" ca="1">IFERROR(INDIRECT($A21&amp;"!AQ3"),"")</f>
        <v/>
      </c>
      <c r="U21" s="98" t="str" cm="1">
        <f t="array" aca="1" ref="U21" ca="1">IFERROR(INDIRECT($A21&amp;"!AQ4"),"")</f>
        <v/>
      </c>
      <c r="V21" s="98" t="str" cm="1">
        <f t="array" aca="1" ref="V21" ca="1">IFERROR(INDIRECT($A21&amp;"!AQ5"),"")</f>
        <v/>
      </c>
      <c r="W21" s="98" t="str" cm="1">
        <f t="array" aca="1" ref="W21" ca="1">IFERROR(INDIRECT($A21&amp;"!AQ6"),"")</f>
        <v/>
      </c>
      <c r="X21" s="99" t="str" cm="1">
        <f t="array" aca="1" ref="X21" ca="1">IFERROR(INDIRECT($A21&amp;"!AQ7"),"")</f>
        <v/>
      </c>
      <c r="Y21" s="100" t="str" cm="1">
        <f t="array" aca="1" ref="Y21" ca="1">IFERROR(INDIRECT($A21&amp;"!AQ1３"),"")</f>
        <v/>
      </c>
      <c r="Z21" s="98" t="str" cm="1">
        <f t="array" aca="1" ref="Z21" ca="1">IFERROR(INDIRECT($A21&amp;"!AQ8"),"")</f>
        <v/>
      </c>
      <c r="AA21" s="95" t="str" cm="1">
        <f t="array" aca="1" ref="AA21" ca="1">IFERROR(INDIRECT($A21&amp;"!W４"),"")</f>
        <v/>
      </c>
      <c r="AB21" s="95" t="str" cm="1">
        <f t="array" aca="1" ref="AB21" ca="1">IFERROR(INDIRECT($A21&amp;"!W５"),"")</f>
        <v/>
      </c>
      <c r="AC21" s="101" t="str" cm="1">
        <f t="array" aca="1" ref="AC21" ca="1">IFERROR(INDIRECT($A21&amp;"!W1４"),"")</f>
        <v/>
      </c>
      <c r="AD21" s="95" t="str" cm="1">
        <f t="array" aca="1" ref="AD21" ca="1">IFERROR(INDIRECT($A21&amp;"!W1５"),"")</f>
        <v/>
      </c>
      <c r="AE21" s="95" t="str" cm="1">
        <f t="array" aca="1" ref="AE21" ca="1">IFERROR(INDIRECT($A21&amp;"!W1６"),"")</f>
        <v/>
      </c>
      <c r="AF21" s="95" t="str" cm="1">
        <f t="array" aca="1" ref="AF21" ca="1">IFERROR(INDIRECT($A21&amp;"!W１７"),"")</f>
        <v/>
      </c>
      <c r="AG21" s="95" t="str" cm="1">
        <f t="array" aca="1" ref="AG21" ca="1">IFERROR(INDIRECT($A21&amp;"!W1８"),"")</f>
        <v/>
      </c>
      <c r="AH21" s="95" t="str" cm="1">
        <f t="array" aca="1" ref="AH21" ca="1">IFERROR(INDIRECT($A21&amp;"!W１９"),"")</f>
        <v/>
      </c>
      <c r="AI21" s="102" t="str" cm="1">
        <f t="array" aca="1" ref="AI21" ca="1">IFERROR(INDIRECT($A21&amp;"!W２０"),"")</f>
        <v/>
      </c>
      <c r="AJ21" s="102" t="str" cm="1">
        <f t="array" aca="1" ref="AJ21" ca="1">IFERROR(INDIRECT($A21&amp;"!W２１"),"")</f>
        <v/>
      </c>
      <c r="AK21" s="95" t="str" cm="1">
        <f t="array" aca="1" ref="AK21" ca="1">IFERROR(INDIRECT($A21&amp;"!w２２"),"")</f>
        <v/>
      </c>
      <c r="AL21" s="103" t="str" cm="1">
        <f t="array" aca="1" ref="AL21" ca="1">IFERROR(INDIRECT($A21&amp;"!W２３ "),"")</f>
        <v/>
      </c>
      <c r="AM21" s="102" t="str" cm="1">
        <f t="array" aca="1" ref="AM21" ca="1">IFERROR(INDIRECT($A21&amp;"!W２6"),"")</f>
        <v/>
      </c>
      <c r="AN21" s="102" t="str" cm="1">
        <f t="array" aca="1" ref="AN21" ca="1">IFERROR(INDIRECT($A21&amp;"!W29"),"")</f>
        <v/>
      </c>
      <c r="AO21" s="102" t="str" cm="1">
        <f t="array" aca="1" ref="AO21" ca="1">IFERROR(INDIRECT($A21&amp;"!W3０"),"")</f>
        <v/>
      </c>
      <c r="AP21" s="102" t="str" cm="1">
        <f t="array" aca="1" ref="AP21" ca="1">IFERROR(INDIRECT($A21&amp;"!W3２"),"")</f>
        <v/>
      </c>
      <c r="AQ21" s="102" t="str" cm="1">
        <f t="array" aca="1" ref="AQ21" ca="1">IFERROR(INDIRECT($A21&amp;"!Z30"),"")</f>
        <v/>
      </c>
      <c r="AR21" s="102" t="str" cm="1">
        <f t="array" aca="1" ref="AR21" ca="1">IFERROR(INDIRECT($A21&amp;"!z33"),"")</f>
        <v/>
      </c>
      <c r="AS21" s="102" t="str" cm="1">
        <f t="array" aca="1" ref="AS21" ca="1">IFERROR(INDIRECT($A21&amp;"!w３４"),"")</f>
        <v/>
      </c>
      <c r="AT21" s="102" t="str" cm="1">
        <f t="array" aca="1" ref="AT21" ca="1">IFERROR(INDIRECT($A21&amp;"!K30"),"")</f>
        <v/>
      </c>
      <c r="AU21" s="102" t="str" cm="1">
        <f t="array" aca="1" ref="AU21" ca="1">IFERROR(INDIRECT($A21&amp;"!AS32"),"")</f>
        <v/>
      </c>
      <c r="AV21" s="102" t="str" cm="1">
        <f t="array" aca="1" ref="AV21" ca="1">IFERROR(INDIRECT($A21&amp;"!K31"),"")</f>
        <v/>
      </c>
      <c r="AW21" s="102" t="str" cm="1">
        <f t="array" aca="1" ref="AW21" ca="1">IFERROR(INDIRECT($A21&amp;"!U37"),"")</f>
        <v/>
      </c>
      <c r="AX21" s="102" t="str" cm="1">
        <f t="array" aca="1" ref="AX21" ca="1">IFERROR(INDIRECT($A21&amp;"!U38"),"")</f>
        <v/>
      </c>
      <c r="AY21" s="102" t="str" cm="1">
        <f t="array" aca="1" ref="AY21" ca="1">IFERROR(INDIRECT($A21&amp;"!U39"),"")</f>
        <v/>
      </c>
      <c r="AZ21" s="102" t="str" cm="1">
        <f t="array" aca="1" ref="AZ21" ca="1">IFERROR(INDIRECT($A21&amp;"!W37"),"")</f>
        <v/>
      </c>
      <c r="BA21" s="102" t="str" cm="1">
        <f t="array" aca="1" ref="BA21" ca="1">IFERROR(INDIRECT($A21&amp;"!W39"),"")</f>
        <v/>
      </c>
      <c r="BB21" s="102" t="str" cm="1">
        <f t="array" aca="1" ref="BB21" ca="1">IFERROR(INDIRECT($A21&amp;"!AB37"),"")</f>
        <v/>
      </c>
      <c r="BC21" s="102" t="str" cm="1">
        <f t="array" aca="1" ref="BC21" ca="1">IFERROR(INDIRECT($A21&amp;"!AB38"),"")</f>
        <v/>
      </c>
      <c r="BD21" s="102" t="str" cm="1">
        <f t="array" aca="1" ref="BD21" ca="1">IFERROR(INDIRECT($A21&amp;"!AB39"),"")</f>
        <v/>
      </c>
      <c r="BE21" s="102" t="str" cm="1">
        <f t="array" aca="1" ref="BE21" ca="1">IFERROR(INDIRECT($A21&amp;"!A54"),"")</f>
        <v/>
      </c>
      <c r="BF21" s="102" t="str" cm="1">
        <f t="array" aca="1" ref="BF21" ca="1">IFERROR(INDIRECT($A21&amp;"!A56"),"")</f>
        <v/>
      </c>
      <c r="BG21" s="102" t="str" cm="1">
        <f t="array" aca="1" ref="BG21" ca="1">IFERROR(INDIRECT($A21&amp;"!A59"),"")</f>
        <v/>
      </c>
      <c r="BH21" s="102" t="str" cm="1">
        <f t="array" aca="1" ref="BH21" ca="1">IFERROR(INDIRECT($A21&amp;"!A61"),"")</f>
        <v/>
      </c>
      <c r="BI21" s="102" t="str" cm="1">
        <f t="array" aca="1" ref="BI21" ca="1">IFERROR(INDIRECT($A21&amp;"!A70"),"")</f>
        <v/>
      </c>
      <c r="BJ21" s="102" t="str" cm="1">
        <f t="array" aca="1" ref="BJ21" ca="1">IFERROR(INDIRECT($A21&amp;"!A73"),"")</f>
        <v/>
      </c>
      <c r="BK21" s="102" t="str" cm="1">
        <f t="array" aca="1" ref="BK21" ca="1">IFERROR(INDIRECT($A21&amp;"!A76"),"")</f>
        <v/>
      </c>
      <c r="BL21" s="95" t="str" cm="1">
        <f t="array" aca="1" ref="BL21" ca="1">IFERROR(INDIRECT($A21&amp;"!A80"),"")</f>
        <v/>
      </c>
      <c r="BM21" s="95" t="str" cm="1">
        <f t="array" aca="1" ref="BM21" ca="1">IFERROR(INDIRECT($A21&amp;"!U45"),"")</f>
        <v/>
      </c>
      <c r="BN21" s="95" t="str" cm="1">
        <f t="array" aca="1" ref="BN21" ca="1">IFERROR(INDIRECT($A21&amp;"!ｘ45"),"")</f>
        <v/>
      </c>
      <c r="BO21" s="95" t="str" cm="1">
        <f t="array" aca="1" ref="BO21" ca="1">IFERROR(INDIRECT($A21&amp;"!U46"),"")</f>
        <v/>
      </c>
      <c r="BP21" s="95" t="str" cm="1">
        <f t="array" aca="1" ref="BP21" ca="1">IFERROR(INDIRECT($A21&amp;"!U4７"),"")</f>
        <v/>
      </c>
      <c r="BQ21" s="95"/>
      <c r="BR21" s="95"/>
      <c r="BS21" s="95"/>
      <c r="BT21" s="95"/>
      <c r="BU21" s="95"/>
      <c r="BV21" s="95"/>
      <c r="BW21" s="95"/>
      <c r="BX21" s="95"/>
      <c r="BY21" s="95"/>
      <c r="BZ21" s="95"/>
      <c r="CA21" s="95"/>
    </row>
    <row r="22" spans="1:79">
      <c r="A22" s="95">
        <v>18</v>
      </c>
      <c r="B22" s="96" t="str">
        <f t="shared" si="1"/>
        <v>Link</v>
      </c>
      <c r="C22" s="95" t="str" cm="1">
        <f t="array" aca="1" ref="C22" ca="1">IFERROR(INDIRECT($A22&amp;"!ｋ８"),"")</f>
        <v/>
      </c>
      <c r="D22" s="95" t="str" cm="1">
        <f t="array" aca="1" ref="D22" ca="1">IFERROR(INDIRECT($A22&amp;"!ｋ９"),"")</f>
        <v/>
      </c>
      <c r="E22" s="97" t="str" cm="1">
        <f t="array" aca="1" ref="E22" ca="1">IFERROR(INDIRECT($A22&amp;"!AQ10"),"")</f>
        <v/>
      </c>
      <c r="F22" s="97" t="str" cm="1">
        <f t="array" aca="1" ref="F22" ca="1">IFERROR(INDIRECT($A22&amp;"!AQ11"),"")</f>
        <v/>
      </c>
      <c r="G22" s="95" t="str" cm="1">
        <f t="array" aca="1" ref="G22" ca="1">IFERROR(INDIRECT($A22&amp;"!I42"),"")</f>
        <v/>
      </c>
      <c r="H22" s="95" t="str" cm="1">
        <f t="array" aca="1" ref="H22" ca="1">IFERROR(INDIRECT($A22&amp;"!L42"),"")</f>
        <v/>
      </c>
      <c r="I22" s="95" t="str" cm="1">
        <f t="array" aca="1" ref="I22" ca="1">IFERROR(INDIRECT($A22&amp;"!I43"),"")</f>
        <v/>
      </c>
      <c r="J22" s="95" t="str" cm="1">
        <f t="array" aca="1" ref="J22" ca="1">IFERROR(INDIRECT($A22&amp;"!L43"),"")</f>
        <v/>
      </c>
      <c r="K22" s="95" t="str" cm="1">
        <f t="array" aca="1" ref="K22" ca="1">IFERROR(INDIRECT($A22&amp;"!I44"),"")</f>
        <v/>
      </c>
      <c r="L22" s="95" t="str" cm="1">
        <f t="array" aca="1" ref="L22" ca="1">IFERROR(INDIRECT($A22&amp;"!L44"),"")</f>
        <v/>
      </c>
      <c r="M22" s="95" t="str" cm="1">
        <f t="array" aca="1" ref="M22" ca="1">IFERROR(INDIRECT($A22&amp;"!I45"),"")</f>
        <v/>
      </c>
      <c r="N22" s="95" t="str" cm="1">
        <f t="array" aca="1" ref="N22" ca="1">IFERROR(INDIRECT($A22&amp;"!L45"),"")</f>
        <v/>
      </c>
      <c r="O22" s="95" t="str" cm="1">
        <f t="array" aca="1" ref="O22" ca="1">IFERROR(INDIRECT($A22&amp;"!D18"),"")</f>
        <v/>
      </c>
      <c r="P22" s="95" t="str" cm="1">
        <f t="array" aca="1" ref="P22" ca="1">IFERROR(INDIRECT($A22&amp;"!D19"),"")</f>
        <v/>
      </c>
      <c r="Q22" s="95" t="str" cm="1">
        <f t="array" aca="1" ref="Q22" ca="1">IFERROR(INDIRECT($A22&amp;"!D20"),"")</f>
        <v/>
      </c>
      <c r="R22" s="95" t="str" cm="1">
        <f t="array" aca="1" ref="R22" ca="1">IFERROR(INDIRECT($A22&amp;"!AS34"),"")</f>
        <v/>
      </c>
      <c r="S22" s="95" t="str" cm="1">
        <f t="array" aca="1" ref="S22" ca="1">IFERROR(INDIRECT($A22&amp;"!W3"),"")</f>
        <v/>
      </c>
      <c r="T22" s="98" t="str" cm="1">
        <f t="array" aca="1" ref="T22" ca="1">IFERROR(INDIRECT($A22&amp;"!AQ3"),"")</f>
        <v/>
      </c>
      <c r="U22" s="98" t="str" cm="1">
        <f t="array" aca="1" ref="U22" ca="1">IFERROR(INDIRECT($A22&amp;"!AQ4"),"")</f>
        <v/>
      </c>
      <c r="V22" s="98" t="str" cm="1">
        <f t="array" aca="1" ref="V22" ca="1">IFERROR(INDIRECT($A22&amp;"!AQ5"),"")</f>
        <v/>
      </c>
      <c r="W22" s="98" t="str" cm="1">
        <f t="array" aca="1" ref="W22" ca="1">IFERROR(INDIRECT($A22&amp;"!AQ6"),"")</f>
        <v/>
      </c>
      <c r="X22" s="99" t="str" cm="1">
        <f t="array" aca="1" ref="X22" ca="1">IFERROR(INDIRECT($A22&amp;"!AQ7"),"")</f>
        <v/>
      </c>
      <c r="Y22" s="100" t="str" cm="1">
        <f t="array" aca="1" ref="Y22" ca="1">IFERROR(INDIRECT($A22&amp;"!AQ1３"),"")</f>
        <v/>
      </c>
      <c r="Z22" s="98" t="str" cm="1">
        <f t="array" aca="1" ref="Z22" ca="1">IFERROR(INDIRECT($A22&amp;"!AQ8"),"")</f>
        <v/>
      </c>
      <c r="AA22" s="95" t="str" cm="1">
        <f t="array" aca="1" ref="AA22" ca="1">IFERROR(INDIRECT($A22&amp;"!W４"),"")</f>
        <v/>
      </c>
      <c r="AB22" s="95" t="str" cm="1">
        <f t="array" aca="1" ref="AB22" ca="1">IFERROR(INDIRECT($A22&amp;"!W５"),"")</f>
        <v/>
      </c>
      <c r="AC22" s="101" t="str" cm="1">
        <f t="array" aca="1" ref="AC22" ca="1">IFERROR(INDIRECT($A22&amp;"!W1４"),"")</f>
        <v/>
      </c>
      <c r="AD22" s="95" t="str" cm="1">
        <f t="array" aca="1" ref="AD22" ca="1">IFERROR(INDIRECT($A22&amp;"!W1５"),"")</f>
        <v/>
      </c>
      <c r="AE22" s="95" t="str" cm="1">
        <f t="array" aca="1" ref="AE22" ca="1">IFERROR(INDIRECT($A22&amp;"!W1６"),"")</f>
        <v/>
      </c>
      <c r="AF22" s="95" t="str" cm="1">
        <f t="array" aca="1" ref="AF22" ca="1">IFERROR(INDIRECT($A22&amp;"!W１７"),"")</f>
        <v/>
      </c>
      <c r="AG22" s="95" t="str" cm="1">
        <f t="array" aca="1" ref="AG22" ca="1">IFERROR(INDIRECT($A22&amp;"!W1８"),"")</f>
        <v/>
      </c>
      <c r="AH22" s="95" t="str" cm="1">
        <f t="array" aca="1" ref="AH22" ca="1">IFERROR(INDIRECT($A22&amp;"!W１９"),"")</f>
        <v/>
      </c>
      <c r="AI22" s="102" t="str" cm="1">
        <f t="array" aca="1" ref="AI22" ca="1">IFERROR(INDIRECT($A22&amp;"!W２０"),"")</f>
        <v/>
      </c>
      <c r="AJ22" s="102" t="str" cm="1">
        <f t="array" aca="1" ref="AJ22" ca="1">IFERROR(INDIRECT($A22&amp;"!W２１"),"")</f>
        <v/>
      </c>
      <c r="AK22" s="95" t="str" cm="1">
        <f t="array" aca="1" ref="AK22" ca="1">IFERROR(INDIRECT($A22&amp;"!w２２"),"")</f>
        <v/>
      </c>
      <c r="AL22" s="103" t="str" cm="1">
        <f t="array" aca="1" ref="AL22" ca="1">IFERROR(INDIRECT($A22&amp;"!W２３ "),"")</f>
        <v/>
      </c>
      <c r="AM22" s="102" t="str" cm="1">
        <f t="array" aca="1" ref="AM22" ca="1">IFERROR(INDIRECT($A22&amp;"!W２6"),"")</f>
        <v/>
      </c>
      <c r="AN22" s="102" t="str" cm="1">
        <f t="array" aca="1" ref="AN22" ca="1">IFERROR(INDIRECT($A22&amp;"!W29"),"")</f>
        <v/>
      </c>
      <c r="AO22" s="102" t="str" cm="1">
        <f t="array" aca="1" ref="AO22" ca="1">IFERROR(INDIRECT($A22&amp;"!W3０"),"")</f>
        <v/>
      </c>
      <c r="AP22" s="102" t="str" cm="1">
        <f t="array" aca="1" ref="AP22" ca="1">IFERROR(INDIRECT($A22&amp;"!W3２"),"")</f>
        <v/>
      </c>
      <c r="AQ22" s="102" t="str" cm="1">
        <f t="array" aca="1" ref="AQ22" ca="1">IFERROR(INDIRECT($A22&amp;"!Z30"),"")</f>
        <v/>
      </c>
      <c r="AR22" s="102" t="str" cm="1">
        <f t="array" aca="1" ref="AR22" ca="1">IFERROR(INDIRECT($A22&amp;"!z33"),"")</f>
        <v/>
      </c>
      <c r="AS22" s="102" t="str" cm="1">
        <f t="array" aca="1" ref="AS22" ca="1">IFERROR(INDIRECT($A22&amp;"!w３４"),"")</f>
        <v/>
      </c>
      <c r="AT22" s="102" t="str" cm="1">
        <f t="array" aca="1" ref="AT22" ca="1">IFERROR(INDIRECT($A22&amp;"!K30"),"")</f>
        <v/>
      </c>
      <c r="AU22" s="102" t="str" cm="1">
        <f t="array" aca="1" ref="AU22" ca="1">IFERROR(INDIRECT($A22&amp;"!AS32"),"")</f>
        <v/>
      </c>
      <c r="AV22" s="102" t="str" cm="1">
        <f t="array" aca="1" ref="AV22" ca="1">IFERROR(INDIRECT($A22&amp;"!K31"),"")</f>
        <v/>
      </c>
      <c r="AW22" s="102" t="str" cm="1">
        <f t="array" aca="1" ref="AW22" ca="1">IFERROR(INDIRECT($A22&amp;"!U37"),"")</f>
        <v/>
      </c>
      <c r="AX22" s="102" t="str" cm="1">
        <f t="array" aca="1" ref="AX22" ca="1">IFERROR(INDIRECT($A22&amp;"!U38"),"")</f>
        <v/>
      </c>
      <c r="AY22" s="102" t="str" cm="1">
        <f t="array" aca="1" ref="AY22" ca="1">IFERROR(INDIRECT($A22&amp;"!U39"),"")</f>
        <v/>
      </c>
      <c r="AZ22" s="102" t="str" cm="1">
        <f t="array" aca="1" ref="AZ22" ca="1">IFERROR(INDIRECT($A22&amp;"!W37"),"")</f>
        <v/>
      </c>
      <c r="BA22" s="102" t="str" cm="1">
        <f t="array" aca="1" ref="BA22" ca="1">IFERROR(INDIRECT($A22&amp;"!W39"),"")</f>
        <v/>
      </c>
      <c r="BB22" s="102" t="str" cm="1">
        <f t="array" aca="1" ref="BB22" ca="1">IFERROR(INDIRECT($A22&amp;"!AB37"),"")</f>
        <v/>
      </c>
      <c r="BC22" s="102" t="str" cm="1">
        <f t="array" aca="1" ref="BC22" ca="1">IFERROR(INDIRECT($A22&amp;"!AB38"),"")</f>
        <v/>
      </c>
      <c r="BD22" s="102" t="str" cm="1">
        <f t="array" aca="1" ref="BD22" ca="1">IFERROR(INDIRECT($A22&amp;"!AB39"),"")</f>
        <v/>
      </c>
      <c r="BE22" s="102" t="str" cm="1">
        <f t="array" aca="1" ref="BE22" ca="1">IFERROR(INDIRECT($A22&amp;"!A54"),"")</f>
        <v/>
      </c>
      <c r="BF22" s="102" t="str" cm="1">
        <f t="array" aca="1" ref="BF22" ca="1">IFERROR(INDIRECT($A22&amp;"!A56"),"")</f>
        <v/>
      </c>
      <c r="BG22" s="102" t="str" cm="1">
        <f t="array" aca="1" ref="BG22" ca="1">IFERROR(INDIRECT($A22&amp;"!A59"),"")</f>
        <v/>
      </c>
      <c r="BH22" s="102" t="str" cm="1">
        <f t="array" aca="1" ref="BH22" ca="1">IFERROR(INDIRECT($A22&amp;"!A61"),"")</f>
        <v/>
      </c>
      <c r="BI22" s="102" t="str" cm="1">
        <f t="array" aca="1" ref="BI22" ca="1">IFERROR(INDIRECT($A22&amp;"!A70"),"")</f>
        <v/>
      </c>
      <c r="BJ22" s="102" t="str" cm="1">
        <f t="array" aca="1" ref="BJ22" ca="1">IFERROR(INDIRECT($A22&amp;"!A73"),"")</f>
        <v/>
      </c>
      <c r="BK22" s="102" t="str" cm="1">
        <f t="array" aca="1" ref="BK22" ca="1">IFERROR(INDIRECT($A22&amp;"!A76"),"")</f>
        <v/>
      </c>
      <c r="BL22" s="95" t="str" cm="1">
        <f t="array" aca="1" ref="BL22" ca="1">IFERROR(INDIRECT($A22&amp;"!A80"),"")</f>
        <v/>
      </c>
      <c r="BM22" s="95" t="str" cm="1">
        <f t="array" aca="1" ref="BM22" ca="1">IFERROR(INDIRECT($A22&amp;"!U45"),"")</f>
        <v/>
      </c>
      <c r="BN22" s="95" t="str" cm="1">
        <f t="array" aca="1" ref="BN22" ca="1">IFERROR(INDIRECT($A22&amp;"!ｘ45"),"")</f>
        <v/>
      </c>
      <c r="BO22" s="95" t="str" cm="1">
        <f t="array" aca="1" ref="BO22" ca="1">IFERROR(INDIRECT($A22&amp;"!U46"),"")</f>
        <v/>
      </c>
      <c r="BP22" s="95" t="str" cm="1">
        <f t="array" aca="1" ref="BP22" ca="1">IFERROR(INDIRECT($A22&amp;"!U4７"),"")</f>
        <v/>
      </c>
      <c r="BQ22" s="95"/>
      <c r="BR22" s="95"/>
      <c r="BS22" s="95"/>
      <c r="BT22" s="95"/>
      <c r="BU22" s="95"/>
      <c r="BV22" s="95"/>
      <c r="BW22" s="95"/>
      <c r="BX22" s="95"/>
      <c r="BY22" s="95"/>
      <c r="BZ22" s="95"/>
      <c r="CA22" s="95"/>
    </row>
    <row r="23" spans="1:79">
      <c r="A23" s="95">
        <v>19</v>
      </c>
      <c r="B23" s="96" t="str">
        <f t="shared" si="1"/>
        <v>Link</v>
      </c>
      <c r="C23" s="95" t="str" cm="1">
        <f t="array" aca="1" ref="C23" ca="1">IFERROR(INDIRECT($A23&amp;"!ｋ８"),"")</f>
        <v/>
      </c>
      <c r="D23" s="95" t="str" cm="1">
        <f t="array" aca="1" ref="D23" ca="1">IFERROR(INDIRECT($A23&amp;"!ｋ９"),"")</f>
        <v/>
      </c>
      <c r="E23" s="97" t="str" cm="1">
        <f t="array" aca="1" ref="E23" ca="1">IFERROR(INDIRECT($A23&amp;"!AQ10"),"")</f>
        <v/>
      </c>
      <c r="F23" s="97" t="str" cm="1">
        <f t="array" aca="1" ref="F23" ca="1">IFERROR(INDIRECT($A23&amp;"!AQ11"),"")</f>
        <v/>
      </c>
      <c r="G23" s="95" t="str" cm="1">
        <f t="array" aca="1" ref="G23" ca="1">IFERROR(INDIRECT($A23&amp;"!I42"),"")</f>
        <v/>
      </c>
      <c r="H23" s="95" t="str" cm="1">
        <f t="array" aca="1" ref="H23" ca="1">IFERROR(INDIRECT($A23&amp;"!L42"),"")</f>
        <v/>
      </c>
      <c r="I23" s="95" t="str" cm="1">
        <f t="array" aca="1" ref="I23" ca="1">IFERROR(INDIRECT($A23&amp;"!I43"),"")</f>
        <v/>
      </c>
      <c r="J23" s="95" t="str" cm="1">
        <f t="array" aca="1" ref="J23" ca="1">IFERROR(INDIRECT($A23&amp;"!L43"),"")</f>
        <v/>
      </c>
      <c r="K23" s="95" t="str" cm="1">
        <f t="array" aca="1" ref="K23" ca="1">IFERROR(INDIRECT($A23&amp;"!I44"),"")</f>
        <v/>
      </c>
      <c r="L23" s="95" t="str" cm="1">
        <f t="array" aca="1" ref="L23" ca="1">IFERROR(INDIRECT($A23&amp;"!L44"),"")</f>
        <v/>
      </c>
      <c r="M23" s="95" t="str" cm="1">
        <f t="array" aca="1" ref="M23" ca="1">IFERROR(INDIRECT($A23&amp;"!I45"),"")</f>
        <v/>
      </c>
      <c r="N23" s="95" t="str" cm="1">
        <f t="array" aca="1" ref="N23" ca="1">IFERROR(INDIRECT($A23&amp;"!L45"),"")</f>
        <v/>
      </c>
      <c r="O23" s="95" t="str" cm="1">
        <f t="array" aca="1" ref="O23" ca="1">IFERROR(INDIRECT($A23&amp;"!D18"),"")</f>
        <v/>
      </c>
      <c r="P23" s="95" t="str" cm="1">
        <f t="array" aca="1" ref="P23" ca="1">IFERROR(INDIRECT($A23&amp;"!D19"),"")</f>
        <v/>
      </c>
      <c r="Q23" s="95" t="str" cm="1">
        <f t="array" aca="1" ref="Q23" ca="1">IFERROR(INDIRECT($A23&amp;"!D20"),"")</f>
        <v/>
      </c>
      <c r="R23" s="95" t="str" cm="1">
        <f t="array" aca="1" ref="R23" ca="1">IFERROR(INDIRECT($A23&amp;"!AS34"),"")</f>
        <v/>
      </c>
      <c r="S23" s="95" t="str" cm="1">
        <f t="array" aca="1" ref="S23" ca="1">IFERROR(INDIRECT($A23&amp;"!W3"),"")</f>
        <v/>
      </c>
      <c r="T23" s="98" t="str" cm="1">
        <f t="array" aca="1" ref="T23" ca="1">IFERROR(INDIRECT($A23&amp;"!AQ3"),"")</f>
        <v/>
      </c>
      <c r="U23" s="98" t="str" cm="1">
        <f t="array" aca="1" ref="U23" ca="1">IFERROR(INDIRECT($A23&amp;"!AQ4"),"")</f>
        <v/>
      </c>
      <c r="V23" s="98" t="str" cm="1">
        <f t="array" aca="1" ref="V23" ca="1">IFERROR(INDIRECT($A23&amp;"!AQ5"),"")</f>
        <v/>
      </c>
      <c r="W23" s="98" t="str" cm="1">
        <f t="array" aca="1" ref="W23" ca="1">IFERROR(INDIRECT($A23&amp;"!AQ6"),"")</f>
        <v/>
      </c>
      <c r="X23" s="99" t="str" cm="1">
        <f t="array" aca="1" ref="X23" ca="1">IFERROR(INDIRECT($A23&amp;"!AQ7"),"")</f>
        <v/>
      </c>
      <c r="Y23" s="100" t="str" cm="1">
        <f t="array" aca="1" ref="Y23" ca="1">IFERROR(INDIRECT($A23&amp;"!AQ1３"),"")</f>
        <v/>
      </c>
      <c r="Z23" s="98" t="str" cm="1">
        <f t="array" aca="1" ref="Z23" ca="1">IFERROR(INDIRECT($A23&amp;"!AQ8"),"")</f>
        <v/>
      </c>
      <c r="AA23" s="95" t="str" cm="1">
        <f t="array" aca="1" ref="AA23" ca="1">IFERROR(INDIRECT($A23&amp;"!W４"),"")</f>
        <v/>
      </c>
      <c r="AB23" s="95" t="str" cm="1">
        <f t="array" aca="1" ref="AB23" ca="1">IFERROR(INDIRECT($A23&amp;"!W５"),"")</f>
        <v/>
      </c>
      <c r="AC23" s="101" t="str" cm="1">
        <f t="array" aca="1" ref="AC23" ca="1">IFERROR(INDIRECT($A23&amp;"!W1４"),"")</f>
        <v/>
      </c>
      <c r="AD23" s="95" t="str" cm="1">
        <f t="array" aca="1" ref="AD23" ca="1">IFERROR(INDIRECT($A23&amp;"!W1５"),"")</f>
        <v/>
      </c>
      <c r="AE23" s="95" t="str" cm="1">
        <f t="array" aca="1" ref="AE23" ca="1">IFERROR(INDIRECT($A23&amp;"!W1６"),"")</f>
        <v/>
      </c>
      <c r="AF23" s="95" t="str" cm="1">
        <f t="array" aca="1" ref="AF23" ca="1">IFERROR(INDIRECT($A23&amp;"!W１７"),"")</f>
        <v/>
      </c>
      <c r="AG23" s="95" t="str" cm="1">
        <f t="array" aca="1" ref="AG23" ca="1">IFERROR(INDIRECT($A23&amp;"!W1８"),"")</f>
        <v/>
      </c>
      <c r="AH23" s="95" t="str" cm="1">
        <f t="array" aca="1" ref="AH23" ca="1">IFERROR(INDIRECT($A23&amp;"!W１９"),"")</f>
        <v/>
      </c>
      <c r="AI23" s="102" t="str" cm="1">
        <f t="array" aca="1" ref="AI23" ca="1">IFERROR(INDIRECT($A23&amp;"!W２０"),"")</f>
        <v/>
      </c>
      <c r="AJ23" s="102" t="str" cm="1">
        <f t="array" aca="1" ref="AJ23" ca="1">IFERROR(INDIRECT($A23&amp;"!W２１"),"")</f>
        <v/>
      </c>
      <c r="AK23" s="95" t="str" cm="1">
        <f t="array" aca="1" ref="AK23" ca="1">IFERROR(INDIRECT($A23&amp;"!w２２"),"")</f>
        <v/>
      </c>
      <c r="AL23" s="103" t="str" cm="1">
        <f t="array" aca="1" ref="AL23" ca="1">IFERROR(INDIRECT($A23&amp;"!W２３ "),"")</f>
        <v/>
      </c>
      <c r="AM23" s="102" t="str" cm="1">
        <f t="array" aca="1" ref="AM23" ca="1">IFERROR(INDIRECT($A23&amp;"!W２6"),"")</f>
        <v/>
      </c>
      <c r="AN23" s="102" t="str" cm="1">
        <f t="array" aca="1" ref="AN23" ca="1">IFERROR(INDIRECT($A23&amp;"!W29"),"")</f>
        <v/>
      </c>
      <c r="AO23" s="102" t="str" cm="1">
        <f t="array" aca="1" ref="AO23" ca="1">IFERROR(INDIRECT($A23&amp;"!W3０"),"")</f>
        <v/>
      </c>
      <c r="AP23" s="102" t="str" cm="1">
        <f t="array" aca="1" ref="AP23" ca="1">IFERROR(INDIRECT($A23&amp;"!W3２"),"")</f>
        <v/>
      </c>
      <c r="AQ23" s="102" t="str" cm="1">
        <f t="array" aca="1" ref="AQ23" ca="1">IFERROR(INDIRECT($A23&amp;"!Z30"),"")</f>
        <v/>
      </c>
      <c r="AR23" s="102" t="str" cm="1">
        <f t="array" aca="1" ref="AR23" ca="1">IFERROR(INDIRECT($A23&amp;"!z33"),"")</f>
        <v/>
      </c>
      <c r="AS23" s="102" t="str" cm="1">
        <f t="array" aca="1" ref="AS23" ca="1">IFERROR(INDIRECT($A23&amp;"!w３４"),"")</f>
        <v/>
      </c>
      <c r="AT23" s="102" t="str" cm="1">
        <f t="array" aca="1" ref="AT23" ca="1">IFERROR(INDIRECT($A23&amp;"!K30"),"")</f>
        <v/>
      </c>
      <c r="AU23" s="102" t="str" cm="1">
        <f t="array" aca="1" ref="AU23" ca="1">IFERROR(INDIRECT($A23&amp;"!AS32"),"")</f>
        <v/>
      </c>
      <c r="AV23" s="102" t="str" cm="1">
        <f t="array" aca="1" ref="AV23" ca="1">IFERROR(INDIRECT($A23&amp;"!K31"),"")</f>
        <v/>
      </c>
      <c r="AW23" s="102" t="str" cm="1">
        <f t="array" aca="1" ref="AW23" ca="1">IFERROR(INDIRECT($A23&amp;"!U37"),"")</f>
        <v/>
      </c>
      <c r="AX23" s="102" t="str" cm="1">
        <f t="array" aca="1" ref="AX23" ca="1">IFERROR(INDIRECT($A23&amp;"!U38"),"")</f>
        <v/>
      </c>
      <c r="AY23" s="102" t="str" cm="1">
        <f t="array" aca="1" ref="AY23" ca="1">IFERROR(INDIRECT($A23&amp;"!U39"),"")</f>
        <v/>
      </c>
      <c r="AZ23" s="102" t="str" cm="1">
        <f t="array" aca="1" ref="AZ23" ca="1">IFERROR(INDIRECT($A23&amp;"!W37"),"")</f>
        <v/>
      </c>
      <c r="BA23" s="102" t="str" cm="1">
        <f t="array" aca="1" ref="BA23" ca="1">IFERROR(INDIRECT($A23&amp;"!W39"),"")</f>
        <v/>
      </c>
      <c r="BB23" s="102" t="str" cm="1">
        <f t="array" aca="1" ref="BB23" ca="1">IFERROR(INDIRECT($A23&amp;"!AB37"),"")</f>
        <v/>
      </c>
      <c r="BC23" s="102" t="str" cm="1">
        <f t="array" aca="1" ref="BC23" ca="1">IFERROR(INDIRECT($A23&amp;"!AB38"),"")</f>
        <v/>
      </c>
      <c r="BD23" s="102" t="str" cm="1">
        <f t="array" aca="1" ref="BD23" ca="1">IFERROR(INDIRECT($A23&amp;"!AB39"),"")</f>
        <v/>
      </c>
      <c r="BE23" s="102" t="str" cm="1">
        <f t="array" aca="1" ref="BE23" ca="1">IFERROR(INDIRECT($A23&amp;"!A54"),"")</f>
        <v/>
      </c>
      <c r="BF23" s="102" t="str" cm="1">
        <f t="array" aca="1" ref="BF23" ca="1">IFERROR(INDIRECT($A23&amp;"!A56"),"")</f>
        <v/>
      </c>
      <c r="BG23" s="102" t="str" cm="1">
        <f t="array" aca="1" ref="BG23" ca="1">IFERROR(INDIRECT($A23&amp;"!A59"),"")</f>
        <v/>
      </c>
      <c r="BH23" s="102" t="str" cm="1">
        <f t="array" aca="1" ref="BH23" ca="1">IFERROR(INDIRECT($A23&amp;"!A61"),"")</f>
        <v/>
      </c>
      <c r="BI23" s="102" t="str" cm="1">
        <f t="array" aca="1" ref="BI23" ca="1">IFERROR(INDIRECT($A23&amp;"!A70"),"")</f>
        <v/>
      </c>
      <c r="BJ23" s="102" t="str" cm="1">
        <f t="array" aca="1" ref="BJ23" ca="1">IFERROR(INDIRECT($A23&amp;"!A73"),"")</f>
        <v/>
      </c>
      <c r="BK23" s="102" t="str" cm="1">
        <f t="array" aca="1" ref="BK23" ca="1">IFERROR(INDIRECT($A23&amp;"!A76"),"")</f>
        <v/>
      </c>
      <c r="BL23" s="95" t="str" cm="1">
        <f t="array" aca="1" ref="BL23" ca="1">IFERROR(INDIRECT($A23&amp;"!A80"),"")</f>
        <v/>
      </c>
      <c r="BM23" s="95" t="str" cm="1">
        <f t="array" aca="1" ref="BM23" ca="1">IFERROR(INDIRECT($A23&amp;"!U45"),"")</f>
        <v/>
      </c>
      <c r="BN23" s="95" t="str" cm="1">
        <f t="array" aca="1" ref="BN23" ca="1">IFERROR(INDIRECT($A23&amp;"!ｘ45"),"")</f>
        <v/>
      </c>
      <c r="BO23" s="95" t="str" cm="1">
        <f t="array" aca="1" ref="BO23" ca="1">IFERROR(INDIRECT($A23&amp;"!U46"),"")</f>
        <v/>
      </c>
      <c r="BP23" s="95" t="str" cm="1">
        <f t="array" aca="1" ref="BP23" ca="1">IFERROR(INDIRECT($A23&amp;"!U4７"),"")</f>
        <v/>
      </c>
      <c r="BQ23" s="95"/>
      <c r="BR23" s="95"/>
      <c r="BS23" s="95"/>
      <c r="BT23" s="95"/>
      <c r="BU23" s="95"/>
      <c r="BV23" s="95"/>
      <c r="BW23" s="95"/>
      <c r="BX23" s="95"/>
      <c r="BY23" s="95"/>
      <c r="BZ23" s="95"/>
      <c r="CA23" s="95"/>
    </row>
    <row r="24" spans="1:79">
      <c r="A24" s="95">
        <v>20</v>
      </c>
      <c r="B24" s="96" t="str">
        <f t="shared" si="1"/>
        <v>Link</v>
      </c>
      <c r="C24" s="95" t="str" cm="1">
        <f t="array" aca="1" ref="C24" ca="1">IFERROR(INDIRECT($A24&amp;"!ｋ８"),"")</f>
        <v/>
      </c>
      <c r="D24" s="95" t="str" cm="1">
        <f t="array" aca="1" ref="D24" ca="1">IFERROR(INDIRECT($A24&amp;"!ｋ９"),"")</f>
        <v/>
      </c>
      <c r="E24" s="97" t="str" cm="1">
        <f t="array" aca="1" ref="E24" ca="1">IFERROR(INDIRECT($A24&amp;"!AQ10"),"")</f>
        <v/>
      </c>
      <c r="F24" s="97" t="str" cm="1">
        <f t="array" aca="1" ref="F24" ca="1">IFERROR(INDIRECT($A24&amp;"!AQ11"),"")</f>
        <v/>
      </c>
      <c r="G24" s="95" t="str" cm="1">
        <f t="array" aca="1" ref="G24" ca="1">IFERROR(INDIRECT($A24&amp;"!I42"),"")</f>
        <v/>
      </c>
      <c r="H24" s="95" t="str" cm="1">
        <f t="array" aca="1" ref="H24" ca="1">IFERROR(INDIRECT($A24&amp;"!L42"),"")</f>
        <v/>
      </c>
      <c r="I24" s="95" t="str" cm="1">
        <f t="array" aca="1" ref="I24" ca="1">IFERROR(INDIRECT($A24&amp;"!I43"),"")</f>
        <v/>
      </c>
      <c r="J24" s="95" t="str" cm="1">
        <f t="array" aca="1" ref="J24" ca="1">IFERROR(INDIRECT($A24&amp;"!L43"),"")</f>
        <v/>
      </c>
      <c r="K24" s="95" t="str" cm="1">
        <f t="array" aca="1" ref="K24" ca="1">IFERROR(INDIRECT($A24&amp;"!I44"),"")</f>
        <v/>
      </c>
      <c r="L24" s="95" t="str" cm="1">
        <f t="array" aca="1" ref="L24" ca="1">IFERROR(INDIRECT($A24&amp;"!L44"),"")</f>
        <v/>
      </c>
      <c r="M24" s="95" t="str" cm="1">
        <f t="array" aca="1" ref="M24" ca="1">IFERROR(INDIRECT($A24&amp;"!I45"),"")</f>
        <v/>
      </c>
      <c r="N24" s="95" t="str" cm="1">
        <f t="array" aca="1" ref="N24" ca="1">IFERROR(INDIRECT($A24&amp;"!L45"),"")</f>
        <v/>
      </c>
      <c r="O24" s="95" t="str" cm="1">
        <f t="array" aca="1" ref="O24" ca="1">IFERROR(INDIRECT($A24&amp;"!D18"),"")</f>
        <v/>
      </c>
      <c r="P24" s="95" t="str" cm="1">
        <f t="array" aca="1" ref="P24" ca="1">IFERROR(INDIRECT($A24&amp;"!D19"),"")</f>
        <v/>
      </c>
      <c r="Q24" s="95" t="str" cm="1">
        <f t="array" aca="1" ref="Q24" ca="1">IFERROR(INDIRECT($A24&amp;"!D20"),"")</f>
        <v/>
      </c>
      <c r="R24" s="95" t="str" cm="1">
        <f t="array" aca="1" ref="R24" ca="1">IFERROR(INDIRECT($A24&amp;"!AS34"),"")</f>
        <v/>
      </c>
      <c r="S24" s="95" t="str" cm="1">
        <f t="array" aca="1" ref="S24" ca="1">IFERROR(INDIRECT($A24&amp;"!W3"),"")</f>
        <v/>
      </c>
      <c r="T24" s="98" t="str" cm="1">
        <f t="array" aca="1" ref="T24" ca="1">IFERROR(INDIRECT($A24&amp;"!AQ3"),"")</f>
        <v/>
      </c>
      <c r="U24" s="98" t="str" cm="1">
        <f t="array" aca="1" ref="U24" ca="1">IFERROR(INDIRECT($A24&amp;"!AQ4"),"")</f>
        <v/>
      </c>
      <c r="V24" s="98" t="str" cm="1">
        <f t="array" aca="1" ref="V24" ca="1">IFERROR(INDIRECT($A24&amp;"!AQ5"),"")</f>
        <v/>
      </c>
      <c r="W24" s="98" t="str" cm="1">
        <f t="array" aca="1" ref="W24" ca="1">IFERROR(INDIRECT($A24&amp;"!AQ6"),"")</f>
        <v/>
      </c>
      <c r="X24" s="99" t="str" cm="1">
        <f t="array" aca="1" ref="X24" ca="1">IFERROR(INDIRECT($A24&amp;"!AQ7"),"")</f>
        <v/>
      </c>
      <c r="Y24" s="100" t="str" cm="1">
        <f t="array" aca="1" ref="Y24" ca="1">IFERROR(INDIRECT($A24&amp;"!AQ1３"),"")</f>
        <v/>
      </c>
      <c r="Z24" s="98" t="str" cm="1">
        <f t="array" aca="1" ref="Z24" ca="1">IFERROR(INDIRECT($A24&amp;"!AQ8"),"")</f>
        <v/>
      </c>
      <c r="AA24" s="95" t="str" cm="1">
        <f t="array" aca="1" ref="AA24" ca="1">IFERROR(INDIRECT($A24&amp;"!W４"),"")</f>
        <v/>
      </c>
      <c r="AB24" s="95" t="str" cm="1">
        <f t="array" aca="1" ref="AB24" ca="1">IFERROR(INDIRECT($A24&amp;"!W５"),"")</f>
        <v/>
      </c>
      <c r="AC24" s="101" t="str" cm="1">
        <f t="array" aca="1" ref="AC24" ca="1">IFERROR(INDIRECT($A24&amp;"!W1４"),"")</f>
        <v/>
      </c>
      <c r="AD24" s="95" t="str" cm="1">
        <f t="array" aca="1" ref="AD24" ca="1">IFERROR(INDIRECT($A24&amp;"!W1５"),"")</f>
        <v/>
      </c>
      <c r="AE24" s="95" t="str" cm="1">
        <f t="array" aca="1" ref="AE24" ca="1">IFERROR(INDIRECT($A24&amp;"!W1６"),"")</f>
        <v/>
      </c>
      <c r="AF24" s="95" t="str" cm="1">
        <f t="array" aca="1" ref="AF24" ca="1">IFERROR(INDIRECT($A24&amp;"!W１７"),"")</f>
        <v/>
      </c>
      <c r="AG24" s="95" t="str" cm="1">
        <f t="array" aca="1" ref="AG24" ca="1">IFERROR(INDIRECT($A24&amp;"!W1８"),"")</f>
        <v/>
      </c>
      <c r="AH24" s="95" t="str" cm="1">
        <f t="array" aca="1" ref="AH24" ca="1">IFERROR(INDIRECT($A24&amp;"!W１９"),"")</f>
        <v/>
      </c>
      <c r="AI24" s="102" t="str" cm="1">
        <f t="array" aca="1" ref="AI24" ca="1">IFERROR(INDIRECT($A24&amp;"!W２０"),"")</f>
        <v/>
      </c>
      <c r="AJ24" s="102" t="str" cm="1">
        <f t="array" aca="1" ref="AJ24" ca="1">IFERROR(INDIRECT($A24&amp;"!W２１"),"")</f>
        <v/>
      </c>
      <c r="AK24" s="95" t="str" cm="1">
        <f t="array" aca="1" ref="AK24" ca="1">IFERROR(INDIRECT($A24&amp;"!w２２"),"")</f>
        <v/>
      </c>
      <c r="AL24" s="103" t="str" cm="1">
        <f t="array" aca="1" ref="AL24" ca="1">IFERROR(INDIRECT($A24&amp;"!W２３ "),"")</f>
        <v/>
      </c>
      <c r="AM24" s="102" t="str" cm="1">
        <f t="array" aca="1" ref="AM24" ca="1">IFERROR(INDIRECT($A24&amp;"!W２6"),"")</f>
        <v/>
      </c>
      <c r="AN24" s="102" t="str" cm="1">
        <f t="array" aca="1" ref="AN24" ca="1">IFERROR(INDIRECT($A24&amp;"!W29"),"")</f>
        <v/>
      </c>
      <c r="AO24" s="102" t="str" cm="1">
        <f t="array" aca="1" ref="AO24" ca="1">IFERROR(INDIRECT($A24&amp;"!W3０"),"")</f>
        <v/>
      </c>
      <c r="AP24" s="102" t="str" cm="1">
        <f t="array" aca="1" ref="AP24" ca="1">IFERROR(INDIRECT($A24&amp;"!W3２"),"")</f>
        <v/>
      </c>
      <c r="AQ24" s="102" t="str" cm="1">
        <f t="array" aca="1" ref="AQ24" ca="1">IFERROR(INDIRECT($A24&amp;"!Z30"),"")</f>
        <v/>
      </c>
      <c r="AR24" s="102" t="str" cm="1">
        <f t="array" aca="1" ref="AR24" ca="1">IFERROR(INDIRECT($A24&amp;"!z33"),"")</f>
        <v/>
      </c>
      <c r="AS24" s="102" t="str" cm="1">
        <f t="array" aca="1" ref="AS24" ca="1">IFERROR(INDIRECT($A24&amp;"!w３４"),"")</f>
        <v/>
      </c>
      <c r="AT24" s="102" t="str" cm="1">
        <f t="array" aca="1" ref="AT24" ca="1">IFERROR(INDIRECT($A24&amp;"!K30"),"")</f>
        <v/>
      </c>
      <c r="AU24" s="102" t="str" cm="1">
        <f t="array" aca="1" ref="AU24" ca="1">IFERROR(INDIRECT($A24&amp;"!AS32"),"")</f>
        <v/>
      </c>
      <c r="AV24" s="102" t="str" cm="1">
        <f t="array" aca="1" ref="AV24" ca="1">IFERROR(INDIRECT($A24&amp;"!K31"),"")</f>
        <v/>
      </c>
      <c r="AW24" s="102" t="str" cm="1">
        <f t="array" aca="1" ref="AW24" ca="1">IFERROR(INDIRECT($A24&amp;"!U37"),"")</f>
        <v/>
      </c>
      <c r="AX24" s="102" t="str" cm="1">
        <f t="array" aca="1" ref="AX24" ca="1">IFERROR(INDIRECT($A24&amp;"!U38"),"")</f>
        <v/>
      </c>
      <c r="AY24" s="102" t="str" cm="1">
        <f t="array" aca="1" ref="AY24" ca="1">IFERROR(INDIRECT($A24&amp;"!U39"),"")</f>
        <v/>
      </c>
      <c r="AZ24" s="102" t="str" cm="1">
        <f t="array" aca="1" ref="AZ24" ca="1">IFERROR(INDIRECT($A24&amp;"!W37"),"")</f>
        <v/>
      </c>
      <c r="BA24" s="102" t="str" cm="1">
        <f t="array" aca="1" ref="BA24" ca="1">IFERROR(INDIRECT($A24&amp;"!W39"),"")</f>
        <v/>
      </c>
      <c r="BB24" s="102" t="str" cm="1">
        <f t="array" aca="1" ref="BB24" ca="1">IFERROR(INDIRECT($A24&amp;"!AB37"),"")</f>
        <v/>
      </c>
      <c r="BC24" s="102" t="str" cm="1">
        <f t="array" aca="1" ref="BC24" ca="1">IFERROR(INDIRECT($A24&amp;"!AB38"),"")</f>
        <v/>
      </c>
      <c r="BD24" s="102" t="str" cm="1">
        <f t="array" aca="1" ref="BD24" ca="1">IFERROR(INDIRECT($A24&amp;"!AB39"),"")</f>
        <v/>
      </c>
      <c r="BE24" s="102" t="str" cm="1">
        <f t="array" aca="1" ref="BE24" ca="1">IFERROR(INDIRECT($A24&amp;"!A54"),"")</f>
        <v/>
      </c>
      <c r="BF24" s="102" t="str" cm="1">
        <f t="array" aca="1" ref="BF24" ca="1">IFERROR(INDIRECT($A24&amp;"!A56"),"")</f>
        <v/>
      </c>
      <c r="BG24" s="102" t="str" cm="1">
        <f t="array" aca="1" ref="BG24" ca="1">IFERROR(INDIRECT($A24&amp;"!A59"),"")</f>
        <v/>
      </c>
      <c r="BH24" s="102" t="str" cm="1">
        <f t="array" aca="1" ref="BH24" ca="1">IFERROR(INDIRECT($A24&amp;"!A61"),"")</f>
        <v/>
      </c>
      <c r="BI24" s="102" t="str" cm="1">
        <f t="array" aca="1" ref="BI24" ca="1">IFERROR(INDIRECT($A24&amp;"!A70"),"")</f>
        <v/>
      </c>
      <c r="BJ24" s="102" t="str" cm="1">
        <f t="array" aca="1" ref="BJ24" ca="1">IFERROR(INDIRECT($A24&amp;"!A73"),"")</f>
        <v/>
      </c>
      <c r="BK24" s="102" t="str" cm="1">
        <f t="array" aca="1" ref="BK24" ca="1">IFERROR(INDIRECT($A24&amp;"!A76"),"")</f>
        <v/>
      </c>
      <c r="BL24" s="95" t="str" cm="1">
        <f t="array" aca="1" ref="BL24" ca="1">IFERROR(INDIRECT($A24&amp;"!A80"),"")</f>
        <v/>
      </c>
      <c r="BM24" s="95" t="str" cm="1">
        <f t="array" aca="1" ref="BM24" ca="1">IFERROR(INDIRECT($A24&amp;"!U45"),"")</f>
        <v/>
      </c>
      <c r="BN24" s="95" t="str" cm="1">
        <f t="array" aca="1" ref="BN24" ca="1">IFERROR(INDIRECT($A24&amp;"!ｘ45"),"")</f>
        <v/>
      </c>
      <c r="BO24" s="95" t="str" cm="1">
        <f t="array" aca="1" ref="BO24" ca="1">IFERROR(INDIRECT($A24&amp;"!U46"),"")</f>
        <v/>
      </c>
      <c r="BP24" s="95" t="str" cm="1">
        <f t="array" aca="1" ref="BP24" ca="1">IFERROR(INDIRECT($A24&amp;"!U4７"),"")</f>
        <v/>
      </c>
      <c r="BQ24" s="95"/>
      <c r="BR24" s="95"/>
      <c r="BS24" s="95"/>
      <c r="BT24" s="95"/>
      <c r="BU24" s="95"/>
      <c r="BV24" s="95"/>
      <c r="BW24" s="95"/>
      <c r="BX24" s="95"/>
      <c r="BY24" s="95"/>
      <c r="BZ24" s="95"/>
      <c r="CA24" s="95"/>
    </row>
    <row r="25" spans="1:79">
      <c r="A25" s="95">
        <v>21</v>
      </c>
      <c r="B25" s="96" t="str">
        <f t="shared" si="1"/>
        <v>Link</v>
      </c>
      <c r="C25" s="95" t="str" cm="1">
        <f t="array" aca="1" ref="C25" ca="1">IFERROR(INDIRECT($A25&amp;"!ｋ８"),"")</f>
        <v/>
      </c>
      <c r="D25" s="95" t="str" cm="1">
        <f t="array" aca="1" ref="D25" ca="1">IFERROR(INDIRECT($A25&amp;"!ｋ９"),"")</f>
        <v/>
      </c>
      <c r="E25" s="97" t="str" cm="1">
        <f t="array" aca="1" ref="E25" ca="1">IFERROR(INDIRECT($A25&amp;"!AQ10"),"")</f>
        <v/>
      </c>
      <c r="F25" s="97" t="str" cm="1">
        <f t="array" aca="1" ref="F25" ca="1">IFERROR(INDIRECT($A25&amp;"!AQ11"),"")</f>
        <v/>
      </c>
      <c r="G25" s="95" t="str" cm="1">
        <f t="array" aca="1" ref="G25" ca="1">IFERROR(INDIRECT($A25&amp;"!I42"),"")</f>
        <v/>
      </c>
      <c r="H25" s="95" t="str" cm="1">
        <f t="array" aca="1" ref="H25" ca="1">IFERROR(INDIRECT($A25&amp;"!L42"),"")</f>
        <v/>
      </c>
      <c r="I25" s="95" t="str" cm="1">
        <f t="array" aca="1" ref="I25" ca="1">IFERROR(INDIRECT($A25&amp;"!I43"),"")</f>
        <v/>
      </c>
      <c r="J25" s="95" t="str" cm="1">
        <f t="array" aca="1" ref="J25" ca="1">IFERROR(INDIRECT($A25&amp;"!L43"),"")</f>
        <v/>
      </c>
      <c r="K25" s="95" t="str" cm="1">
        <f t="array" aca="1" ref="K25" ca="1">IFERROR(INDIRECT($A25&amp;"!I44"),"")</f>
        <v/>
      </c>
      <c r="L25" s="95" t="str" cm="1">
        <f t="array" aca="1" ref="L25" ca="1">IFERROR(INDIRECT($A25&amp;"!L44"),"")</f>
        <v/>
      </c>
      <c r="M25" s="95" t="str" cm="1">
        <f t="array" aca="1" ref="M25" ca="1">IFERROR(INDIRECT($A25&amp;"!I45"),"")</f>
        <v/>
      </c>
      <c r="N25" s="95" t="str" cm="1">
        <f t="array" aca="1" ref="N25" ca="1">IFERROR(INDIRECT($A25&amp;"!L45"),"")</f>
        <v/>
      </c>
      <c r="O25" s="95" t="str" cm="1">
        <f t="array" aca="1" ref="O25" ca="1">IFERROR(INDIRECT($A25&amp;"!D18"),"")</f>
        <v/>
      </c>
      <c r="P25" s="95" t="str" cm="1">
        <f t="array" aca="1" ref="P25" ca="1">IFERROR(INDIRECT($A25&amp;"!D19"),"")</f>
        <v/>
      </c>
      <c r="Q25" s="95" t="str" cm="1">
        <f t="array" aca="1" ref="Q25" ca="1">IFERROR(INDIRECT($A25&amp;"!D20"),"")</f>
        <v/>
      </c>
      <c r="R25" s="95" t="str" cm="1">
        <f t="array" aca="1" ref="R25" ca="1">IFERROR(INDIRECT($A25&amp;"!AS34"),"")</f>
        <v/>
      </c>
      <c r="S25" s="95" t="str" cm="1">
        <f t="array" aca="1" ref="S25" ca="1">IFERROR(INDIRECT($A25&amp;"!W3"),"")</f>
        <v/>
      </c>
      <c r="T25" s="98" t="str" cm="1">
        <f t="array" aca="1" ref="T25" ca="1">IFERROR(INDIRECT($A25&amp;"!AQ3"),"")</f>
        <v/>
      </c>
      <c r="U25" s="98" t="str" cm="1">
        <f t="array" aca="1" ref="U25" ca="1">IFERROR(INDIRECT($A25&amp;"!AQ4"),"")</f>
        <v/>
      </c>
      <c r="V25" s="98" t="str" cm="1">
        <f t="array" aca="1" ref="V25" ca="1">IFERROR(INDIRECT($A25&amp;"!AQ5"),"")</f>
        <v/>
      </c>
      <c r="W25" s="98" t="str" cm="1">
        <f t="array" aca="1" ref="W25" ca="1">IFERROR(INDIRECT($A25&amp;"!AQ6"),"")</f>
        <v/>
      </c>
      <c r="X25" s="99" t="str" cm="1">
        <f t="array" aca="1" ref="X25" ca="1">IFERROR(INDIRECT($A25&amp;"!AQ7"),"")</f>
        <v/>
      </c>
      <c r="Y25" s="100" t="str" cm="1">
        <f t="array" aca="1" ref="Y25" ca="1">IFERROR(INDIRECT($A25&amp;"!AQ1３"),"")</f>
        <v/>
      </c>
      <c r="Z25" s="98" t="str" cm="1">
        <f t="array" aca="1" ref="Z25" ca="1">IFERROR(INDIRECT($A25&amp;"!AQ8"),"")</f>
        <v/>
      </c>
      <c r="AA25" s="95" t="str" cm="1">
        <f t="array" aca="1" ref="AA25" ca="1">IFERROR(INDIRECT($A25&amp;"!W４"),"")</f>
        <v/>
      </c>
      <c r="AB25" s="95" t="str" cm="1">
        <f t="array" aca="1" ref="AB25" ca="1">IFERROR(INDIRECT($A25&amp;"!W５"),"")</f>
        <v/>
      </c>
      <c r="AC25" s="101" t="str" cm="1">
        <f t="array" aca="1" ref="AC25" ca="1">IFERROR(INDIRECT($A25&amp;"!W1４"),"")</f>
        <v/>
      </c>
      <c r="AD25" s="95" t="str" cm="1">
        <f t="array" aca="1" ref="AD25" ca="1">IFERROR(INDIRECT($A25&amp;"!W1５"),"")</f>
        <v/>
      </c>
      <c r="AE25" s="95" t="str" cm="1">
        <f t="array" aca="1" ref="AE25" ca="1">IFERROR(INDIRECT($A25&amp;"!W1６"),"")</f>
        <v/>
      </c>
      <c r="AF25" s="95" t="str" cm="1">
        <f t="array" aca="1" ref="AF25" ca="1">IFERROR(INDIRECT($A25&amp;"!W１７"),"")</f>
        <v/>
      </c>
      <c r="AG25" s="95" t="str" cm="1">
        <f t="array" aca="1" ref="AG25" ca="1">IFERROR(INDIRECT($A25&amp;"!W1８"),"")</f>
        <v/>
      </c>
      <c r="AH25" s="95" t="str" cm="1">
        <f t="array" aca="1" ref="AH25" ca="1">IFERROR(INDIRECT($A25&amp;"!W１９"),"")</f>
        <v/>
      </c>
      <c r="AI25" s="102" t="str" cm="1">
        <f t="array" aca="1" ref="AI25" ca="1">IFERROR(INDIRECT($A25&amp;"!W２０"),"")</f>
        <v/>
      </c>
      <c r="AJ25" s="102" t="str" cm="1">
        <f t="array" aca="1" ref="AJ25" ca="1">IFERROR(INDIRECT($A25&amp;"!W２１"),"")</f>
        <v/>
      </c>
      <c r="AK25" s="95" t="str" cm="1">
        <f t="array" aca="1" ref="AK25" ca="1">IFERROR(INDIRECT($A25&amp;"!w２２"),"")</f>
        <v/>
      </c>
      <c r="AL25" s="103" t="str" cm="1">
        <f t="array" aca="1" ref="AL25" ca="1">IFERROR(INDIRECT($A25&amp;"!W２３ "),"")</f>
        <v/>
      </c>
      <c r="AM25" s="102" t="str" cm="1">
        <f t="array" aca="1" ref="AM25" ca="1">IFERROR(INDIRECT($A25&amp;"!W２6"),"")</f>
        <v/>
      </c>
      <c r="AN25" s="102" t="str" cm="1">
        <f t="array" aca="1" ref="AN25" ca="1">IFERROR(INDIRECT($A25&amp;"!W29"),"")</f>
        <v/>
      </c>
      <c r="AO25" s="102" t="str" cm="1">
        <f t="array" aca="1" ref="AO25" ca="1">IFERROR(INDIRECT($A25&amp;"!W3０"),"")</f>
        <v/>
      </c>
      <c r="AP25" s="102" t="str" cm="1">
        <f t="array" aca="1" ref="AP25" ca="1">IFERROR(INDIRECT($A25&amp;"!W3２"),"")</f>
        <v/>
      </c>
      <c r="AQ25" s="102" t="str" cm="1">
        <f t="array" aca="1" ref="AQ25" ca="1">IFERROR(INDIRECT($A25&amp;"!Z30"),"")</f>
        <v/>
      </c>
      <c r="AR25" s="102" t="str" cm="1">
        <f t="array" aca="1" ref="AR25" ca="1">IFERROR(INDIRECT($A25&amp;"!z33"),"")</f>
        <v/>
      </c>
      <c r="AS25" s="102" t="str" cm="1">
        <f t="array" aca="1" ref="AS25" ca="1">IFERROR(INDIRECT($A25&amp;"!w３４"),"")</f>
        <v/>
      </c>
      <c r="AT25" s="102" t="str" cm="1">
        <f t="array" aca="1" ref="AT25" ca="1">IFERROR(INDIRECT($A25&amp;"!K30"),"")</f>
        <v/>
      </c>
      <c r="AU25" s="102" t="str" cm="1">
        <f t="array" aca="1" ref="AU25" ca="1">IFERROR(INDIRECT($A25&amp;"!AS32"),"")</f>
        <v/>
      </c>
      <c r="AV25" s="102" t="str" cm="1">
        <f t="array" aca="1" ref="AV25" ca="1">IFERROR(INDIRECT($A25&amp;"!K31"),"")</f>
        <v/>
      </c>
      <c r="AW25" s="102" t="str" cm="1">
        <f t="array" aca="1" ref="AW25" ca="1">IFERROR(INDIRECT($A25&amp;"!U37"),"")</f>
        <v/>
      </c>
      <c r="AX25" s="102" t="str" cm="1">
        <f t="array" aca="1" ref="AX25" ca="1">IFERROR(INDIRECT($A25&amp;"!U38"),"")</f>
        <v/>
      </c>
      <c r="AY25" s="102" t="str" cm="1">
        <f t="array" aca="1" ref="AY25" ca="1">IFERROR(INDIRECT($A25&amp;"!U39"),"")</f>
        <v/>
      </c>
      <c r="AZ25" s="102" t="str" cm="1">
        <f t="array" aca="1" ref="AZ25" ca="1">IFERROR(INDIRECT($A25&amp;"!W37"),"")</f>
        <v/>
      </c>
      <c r="BA25" s="102" t="str" cm="1">
        <f t="array" aca="1" ref="BA25" ca="1">IFERROR(INDIRECT($A25&amp;"!W39"),"")</f>
        <v/>
      </c>
      <c r="BB25" s="102" t="str" cm="1">
        <f t="array" aca="1" ref="BB25" ca="1">IFERROR(INDIRECT($A25&amp;"!AB37"),"")</f>
        <v/>
      </c>
      <c r="BC25" s="102" t="str" cm="1">
        <f t="array" aca="1" ref="BC25" ca="1">IFERROR(INDIRECT($A25&amp;"!AB38"),"")</f>
        <v/>
      </c>
      <c r="BD25" s="102" t="str" cm="1">
        <f t="array" aca="1" ref="BD25" ca="1">IFERROR(INDIRECT($A25&amp;"!AB39"),"")</f>
        <v/>
      </c>
      <c r="BE25" s="102" t="str" cm="1">
        <f t="array" aca="1" ref="BE25" ca="1">IFERROR(INDIRECT($A25&amp;"!A54"),"")</f>
        <v/>
      </c>
      <c r="BF25" s="102" t="str" cm="1">
        <f t="array" aca="1" ref="BF25" ca="1">IFERROR(INDIRECT($A25&amp;"!A56"),"")</f>
        <v/>
      </c>
      <c r="BG25" s="102" t="str" cm="1">
        <f t="array" aca="1" ref="BG25" ca="1">IFERROR(INDIRECT($A25&amp;"!A59"),"")</f>
        <v/>
      </c>
      <c r="BH25" s="102" t="str" cm="1">
        <f t="array" aca="1" ref="BH25" ca="1">IFERROR(INDIRECT($A25&amp;"!A61"),"")</f>
        <v/>
      </c>
      <c r="BI25" s="102" t="str" cm="1">
        <f t="array" aca="1" ref="BI25" ca="1">IFERROR(INDIRECT($A25&amp;"!A70"),"")</f>
        <v/>
      </c>
      <c r="BJ25" s="102" t="str" cm="1">
        <f t="array" aca="1" ref="BJ25" ca="1">IFERROR(INDIRECT($A25&amp;"!A73"),"")</f>
        <v/>
      </c>
      <c r="BK25" s="102" t="str" cm="1">
        <f t="array" aca="1" ref="BK25" ca="1">IFERROR(INDIRECT($A25&amp;"!A76"),"")</f>
        <v/>
      </c>
      <c r="BL25" s="95" t="str" cm="1">
        <f t="array" aca="1" ref="BL25" ca="1">IFERROR(INDIRECT($A25&amp;"!A80"),"")</f>
        <v/>
      </c>
      <c r="BM25" s="95" t="str" cm="1">
        <f t="array" aca="1" ref="BM25" ca="1">IFERROR(INDIRECT($A25&amp;"!U45"),"")</f>
        <v/>
      </c>
      <c r="BN25" s="95" t="str" cm="1">
        <f t="array" aca="1" ref="BN25" ca="1">IFERROR(INDIRECT($A25&amp;"!ｘ45"),"")</f>
        <v/>
      </c>
      <c r="BO25" s="95" t="str" cm="1">
        <f t="array" aca="1" ref="BO25" ca="1">IFERROR(INDIRECT($A25&amp;"!U46"),"")</f>
        <v/>
      </c>
      <c r="BP25" s="95" t="str" cm="1">
        <f t="array" aca="1" ref="BP25" ca="1">IFERROR(INDIRECT($A25&amp;"!U4７"),"")</f>
        <v/>
      </c>
      <c r="BQ25" s="95"/>
      <c r="BR25" s="95"/>
      <c r="BS25" s="95"/>
      <c r="BT25" s="95"/>
      <c r="BU25" s="95"/>
      <c r="BV25" s="95"/>
      <c r="BW25" s="95"/>
      <c r="BX25" s="95"/>
      <c r="BY25" s="95"/>
      <c r="BZ25" s="95"/>
      <c r="CA25" s="95"/>
    </row>
    <row r="26" spans="1:79">
      <c r="A26" s="95">
        <v>22</v>
      </c>
      <c r="B26" s="96" t="str">
        <f t="shared" si="1"/>
        <v>Link</v>
      </c>
      <c r="C26" s="95" t="str" cm="1">
        <f t="array" aca="1" ref="C26" ca="1">IFERROR(INDIRECT($A26&amp;"!ｋ８"),"")</f>
        <v/>
      </c>
      <c r="D26" s="95" t="str" cm="1">
        <f t="array" aca="1" ref="D26" ca="1">IFERROR(INDIRECT($A26&amp;"!ｋ９"),"")</f>
        <v/>
      </c>
      <c r="E26" s="97" t="str" cm="1">
        <f t="array" aca="1" ref="E26" ca="1">IFERROR(INDIRECT($A26&amp;"!AQ10"),"")</f>
        <v/>
      </c>
      <c r="F26" s="97" t="str" cm="1">
        <f t="array" aca="1" ref="F26" ca="1">IFERROR(INDIRECT($A26&amp;"!AQ11"),"")</f>
        <v/>
      </c>
      <c r="G26" s="95" t="str" cm="1">
        <f t="array" aca="1" ref="G26" ca="1">IFERROR(INDIRECT($A26&amp;"!I42"),"")</f>
        <v/>
      </c>
      <c r="H26" s="95" t="str" cm="1">
        <f t="array" aca="1" ref="H26" ca="1">IFERROR(INDIRECT($A26&amp;"!L42"),"")</f>
        <v/>
      </c>
      <c r="I26" s="95" t="str" cm="1">
        <f t="array" aca="1" ref="I26" ca="1">IFERROR(INDIRECT($A26&amp;"!I43"),"")</f>
        <v/>
      </c>
      <c r="J26" s="95" t="str" cm="1">
        <f t="array" aca="1" ref="J26" ca="1">IFERROR(INDIRECT($A26&amp;"!L43"),"")</f>
        <v/>
      </c>
      <c r="K26" s="95" t="str" cm="1">
        <f t="array" aca="1" ref="K26" ca="1">IFERROR(INDIRECT($A26&amp;"!I44"),"")</f>
        <v/>
      </c>
      <c r="L26" s="95" t="str" cm="1">
        <f t="array" aca="1" ref="L26" ca="1">IFERROR(INDIRECT($A26&amp;"!L44"),"")</f>
        <v/>
      </c>
      <c r="M26" s="95" t="str" cm="1">
        <f t="array" aca="1" ref="M26" ca="1">IFERROR(INDIRECT($A26&amp;"!I45"),"")</f>
        <v/>
      </c>
      <c r="N26" s="95" t="str" cm="1">
        <f t="array" aca="1" ref="N26" ca="1">IFERROR(INDIRECT($A26&amp;"!L45"),"")</f>
        <v/>
      </c>
      <c r="O26" s="95" t="str" cm="1">
        <f t="array" aca="1" ref="O26" ca="1">IFERROR(INDIRECT($A26&amp;"!D18"),"")</f>
        <v/>
      </c>
      <c r="P26" s="95" t="str" cm="1">
        <f t="array" aca="1" ref="P26" ca="1">IFERROR(INDIRECT($A26&amp;"!D19"),"")</f>
        <v/>
      </c>
      <c r="Q26" s="95" t="str" cm="1">
        <f t="array" aca="1" ref="Q26" ca="1">IFERROR(INDIRECT($A26&amp;"!D20"),"")</f>
        <v/>
      </c>
      <c r="R26" s="95" t="str" cm="1">
        <f t="array" aca="1" ref="R26" ca="1">IFERROR(INDIRECT($A26&amp;"!AS34"),"")</f>
        <v/>
      </c>
      <c r="S26" s="95" t="str" cm="1">
        <f t="array" aca="1" ref="S26" ca="1">IFERROR(INDIRECT($A26&amp;"!W3"),"")</f>
        <v/>
      </c>
      <c r="T26" s="98" t="str" cm="1">
        <f t="array" aca="1" ref="T26" ca="1">IFERROR(INDIRECT($A26&amp;"!AQ3"),"")</f>
        <v/>
      </c>
      <c r="U26" s="98" t="str" cm="1">
        <f t="array" aca="1" ref="U26" ca="1">IFERROR(INDIRECT($A26&amp;"!AQ4"),"")</f>
        <v/>
      </c>
      <c r="V26" s="98" t="str" cm="1">
        <f t="array" aca="1" ref="V26" ca="1">IFERROR(INDIRECT($A26&amp;"!AQ5"),"")</f>
        <v/>
      </c>
      <c r="W26" s="98" t="str" cm="1">
        <f t="array" aca="1" ref="W26" ca="1">IFERROR(INDIRECT($A26&amp;"!AQ6"),"")</f>
        <v/>
      </c>
      <c r="X26" s="99" t="str" cm="1">
        <f t="array" aca="1" ref="X26" ca="1">IFERROR(INDIRECT($A26&amp;"!AQ7"),"")</f>
        <v/>
      </c>
      <c r="Y26" s="100" t="str" cm="1">
        <f t="array" aca="1" ref="Y26" ca="1">IFERROR(INDIRECT($A26&amp;"!AQ1３"),"")</f>
        <v/>
      </c>
      <c r="Z26" s="98" t="str" cm="1">
        <f t="array" aca="1" ref="Z26" ca="1">IFERROR(INDIRECT($A26&amp;"!AQ8"),"")</f>
        <v/>
      </c>
      <c r="AA26" s="95" t="str" cm="1">
        <f t="array" aca="1" ref="AA26" ca="1">IFERROR(INDIRECT($A26&amp;"!W４"),"")</f>
        <v/>
      </c>
      <c r="AB26" s="95" t="str" cm="1">
        <f t="array" aca="1" ref="AB26" ca="1">IFERROR(INDIRECT($A26&amp;"!W５"),"")</f>
        <v/>
      </c>
      <c r="AC26" s="101" t="str" cm="1">
        <f t="array" aca="1" ref="AC26" ca="1">IFERROR(INDIRECT($A26&amp;"!W1４"),"")</f>
        <v/>
      </c>
      <c r="AD26" s="95" t="str" cm="1">
        <f t="array" aca="1" ref="AD26" ca="1">IFERROR(INDIRECT($A26&amp;"!W1５"),"")</f>
        <v/>
      </c>
      <c r="AE26" s="95" t="str" cm="1">
        <f t="array" aca="1" ref="AE26" ca="1">IFERROR(INDIRECT($A26&amp;"!W1６"),"")</f>
        <v/>
      </c>
      <c r="AF26" s="95" t="str" cm="1">
        <f t="array" aca="1" ref="AF26" ca="1">IFERROR(INDIRECT($A26&amp;"!W１７"),"")</f>
        <v/>
      </c>
      <c r="AG26" s="95" t="str" cm="1">
        <f t="array" aca="1" ref="AG26" ca="1">IFERROR(INDIRECT($A26&amp;"!W1８"),"")</f>
        <v/>
      </c>
      <c r="AH26" s="95" t="str" cm="1">
        <f t="array" aca="1" ref="AH26" ca="1">IFERROR(INDIRECT($A26&amp;"!W１９"),"")</f>
        <v/>
      </c>
      <c r="AI26" s="102" t="str" cm="1">
        <f t="array" aca="1" ref="AI26" ca="1">IFERROR(INDIRECT($A26&amp;"!W２０"),"")</f>
        <v/>
      </c>
      <c r="AJ26" s="102" t="str" cm="1">
        <f t="array" aca="1" ref="AJ26" ca="1">IFERROR(INDIRECT($A26&amp;"!W２１"),"")</f>
        <v/>
      </c>
      <c r="AK26" s="95" t="str" cm="1">
        <f t="array" aca="1" ref="AK26" ca="1">IFERROR(INDIRECT($A26&amp;"!w２２"),"")</f>
        <v/>
      </c>
      <c r="AL26" s="103" t="str" cm="1">
        <f t="array" aca="1" ref="AL26" ca="1">IFERROR(INDIRECT($A26&amp;"!W２３ "),"")</f>
        <v/>
      </c>
      <c r="AM26" s="102" t="str" cm="1">
        <f t="array" aca="1" ref="AM26" ca="1">IFERROR(INDIRECT($A26&amp;"!W２6"),"")</f>
        <v/>
      </c>
      <c r="AN26" s="102" t="str" cm="1">
        <f t="array" aca="1" ref="AN26" ca="1">IFERROR(INDIRECT($A26&amp;"!W29"),"")</f>
        <v/>
      </c>
      <c r="AO26" s="102" t="str" cm="1">
        <f t="array" aca="1" ref="AO26" ca="1">IFERROR(INDIRECT($A26&amp;"!W3０"),"")</f>
        <v/>
      </c>
      <c r="AP26" s="102" t="str" cm="1">
        <f t="array" aca="1" ref="AP26" ca="1">IFERROR(INDIRECT($A26&amp;"!W3２"),"")</f>
        <v/>
      </c>
      <c r="AQ26" s="102" t="str" cm="1">
        <f t="array" aca="1" ref="AQ26" ca="1">IFERROR(INDIRECT($A26&amp;"!Z30"),"")</f>
        <v/>
      </c>
      <c r="AR26" s="102" t="str" cm="1">
        <f t="array" aca="1" ref="AR26" ca="1">IFERROR(INDIRECT($A26&amp;"!z33"),"")</f>
        <v/>
      </c>
      <c r="AS26" s="102" t="str" cm="1">
        <f t="array" aca="1" ref="AS26" ca="1">IFERROR(INDIRECT($A26&amp;"!w３４"),"")</f>
        <v/>
      </c>
      <c r="AT26" s="102" t="str" cm="1">
        <f t="array" aca="1" ref="AT26" ca="1">IFERROR(INDIRECT($A26&amp;"!K30"),"")</f>
        <v/>
      </c>
      <c r="AU26" s="102" t="str" cm="1">
        <f t="array" aca="1" ref="AU26" ca="1">IFERROR(INDIRECT($A26&amp;"!AS32"),"")</f>
        <v/>
      </c>
      <c r="AV26" s="102" t="str" cm="1">
        <f t="array" aca="1" ref="AV26" ca="1">IFERROR(INDIRECT($A26&amp;"!K31"),"")</f>
        <v/>
      </c>
      <c r="AW26" s="102" t="str" cm="1">
        <f t="array" aca="1" ref="AW26" ca="1">IFERROR(INDIRECT($A26&amp;"!U37"),"")</f>
        <v/>
      </c>
      <c r="AX26" s="102" t="str" cm="1">
        <f t="array" aca="1" ref="AX26" ca="1">IFERROR(INDIRECT($A26&amp;"!U38"),"")</f>
        <v/>
      </c>
      <c r="AY26" s="102" t="str" cm="1">
        <f t="array" aca="1" ref="AY26" ca="1">IFERROR(INDIRECT($A26&amp;"!U39"),"")</f>
        <v/>
      </c>
      <c r="AZ26" s="102" t="str" cm="1">
        <f t="array" aca="1" ref="AZ26" ca="1">IFERROR(INDIRECT($A26&amp;"!W37"),"")</f>
        <v/>
      </c>
      <c r="BA26" s="102" t="str" cm="1">
        <f t="array" aca="1" ref="BA26" ca="1">IFERROR(INDIRECT($A26&amp;"!W39"),"")</f>
        <v/>
      </c>
      <c r="BB26" s="102" t="str" cm="1">
        <f t="array" aca="1" ref="BB26" ca="1">IFERROR(INDIRECT($A26&amp;"!AB37"),"")</f>
        <v/>
      </c>
      <c r="BC26" s="102" t="str" cm="1">
        <f t="array" aca="1" ref="BC26" ca="1">IFERROR(INDIRECT($A26&amp;"!AB38"),"")</f>
        <v/>
      </c>
      <c r="BD26" s="102" t="str" cm="1">
        <f t="array" aca="1" ref="BD26" ca="1">IFERROR(INDIRECT($A26&amp;"!AB39"),"")</f>
        <v/>
      </c>
      <c r="BE26" s="102" t="str" cm="1">
        <f t="array" aca="1" ref="BE26" ca="1">IFERROR(INDIRECT($A26&amp;"!A54"),"")</f>
        <v/>
      </c>
      <c r="BF26" s="102" t="str" cm="1">
        <f t="array" aca="1" ref="BF26" ca="1">IFERROR(INDIRECT($A26&amp;"!A56"),"")</f>
        <v/>
      </c>
      <c r="BG26" s="102" t="str" cm="1">
        <f t="array" aca="1" ref="BG26" ca="1">IFERROR(INDIRECT($A26&amp;"!A59"),"")</f>
        <v/>
      </c>
      <c r="BH26" s="102" t="str" cm="1">
        <f t="array" aca="1" ref="BH26" ca="1">IFERROR(INDIRECT($A26&amp;"!A61"),"")</f>
        <v/>
      </c>
      <c r="BI26" s="102" t="str" cm="1">
        <f t="array" aca="1" ref="BI26" ca="1">IFERROR(INDIRECT($A26&amp;"!A70"),"")</f>
        <v/>
      </c>
      <c r="BJ26" s="102" t="str" cm="1">
        <f t="array" aca="1" ref="BJ26" ca="1">IFERROR(INDIRECT($A26&amp;"!A73"),"")</f>
        <v/>
      </c>
      <c r="BK26" s="102" t="str" cm="1">
        <f t="array" aca="1" ref="BK26" ca="1">IFERROR(INDIRECT($A26&amp;"!A76"),"")</f>
        <v/>
      </c>
      <c r="BL26" s="95" t="str" cm="1">
        <f t="array" aca="1" ref="BL26" ca="1">IFERROR(INDIRECT($A26&amp;"!A80"),"")</f>
        <v/>
      </c>
      <c r="BM26" s="95" t="str" cm="1">
        <f t="array" aca="1" ref="BM26" ca="1">IFERROR(INDIRECT($A26&amp;"!U45"),"")</f>
        <v/>
      </c>
      <c r="BN26" s="95" t="str" cm="1">
        <f t="array" aca="1" ref="BN26" ca="1">IFERROR(INDIRECT($A26&amp;"!ｘ45"),"")</f>
        <v/>
      </c>
      <c r="BO26" s="95" t="str" cm="1">
        <f t="array" aca="1" ref="BO26" ca="1">IFERROR(INDIRECT($A26&amp;"!U46"),"")</f>
        <v/>
      </c>
      <c r="BP26" s="95" t="str" cm="1">
        <f t="array" aca="1" ref="BP26" ca="1">IFERROR(INDIRECT($A26&amp;"!U4７"),"")</f>
        <v/>
      </c>
      <c r="BQ26" s="95"/>
      <c r="BR26" s="95"/>
      <c r="BS26" s="95"/>
      <c r="BT26" s="95"/>
      <c r="BU26" s="95"/>
      <c r="BV26" s="95"/>
      <c r="BW26" s="95"/>
      <c r="BX26" s="95"/>
      <c r="BY26" s="95"/>
      <c r="BZ26" s="95"/>
      <c r="CA26" s="95"/>
    </row>
    <row r="27" spans="1:79">
      <c r="A27" s="95">
        <v>23</v>
      </c>
      <c r="B27" s="96" t="str">
        <f t="shared" si="1"/>
        <v>Link</v>
      </c>
      <c r="C27" s="95" t="str" cm="1">
        <f t="array" aca="1" ref="C27" ca="1">IFERROR(INDIRECT($A27&amp;"!ｋ８"),"")</f>
        <v/>
      </c>
      <c r="D27" s="95" t="str" cm="1">
        <f t="array" aca="1" ref="D27" ca="1">IFERROR(INDIRECT($A27&amp;"!ｋ９"),"")</f>
        <v/>
      </c>
      <c r="E27" s="97" t="str" cm="1">
        <f t="array" aca="1" ref="E27" ca="1">IFERROR(INDIRECT($A27&amp;"!AQ10"),"")</f>
        <v/>
      </c>
      <c r="F27" s="97" t="str" cm="1">
        <f t="array" aca="1" ref="F27" ca="1">IFERROR(INDIRECT($A27&amp;"!AQ11"),"")</f>
        <v/>
      </c>
      <c r="G27" s="95" t="str" cm="1">
        <f t="array" aca="1" ref="G27" ca="1">IFERROR(INDIRECT($A27&amp;"!I42"),"")</f>
        <v/>
      </c>
      <c r="H27" s="95" t="str" cm="1">
        <f t="array" aca="1" ref="H27" ca="1">IFERROR(INDIRECT($A27&amp;"!L42"),"")</f>
        <v/>
      </c>
      <c r="I27" s="95" t="str" cm="1">
        <f t="array" aca="1" ref="I27" ca="1">IFERROR(INDIRECT($A27&amp;"!I43"),"")</f>
        <v/>
      </c>
      <c r="J27" s="95" t="str" cm="1">
        <f t="array" aca="1" ref="J27" ca="1">IFERROR(INDIRECT($A27&amp;"!L43"),"")</f>
        <v/>
      </c>
      <c r="K27" s="95" t="str" cm="1">
        <f t="array" aca="1" ref="K27" ca="1">IFERROR(INDIRECT($A27&amp;"!I44"),"")</f>
        <v/>
      </c>
      <c r="L27" s="95" t="str" cm="1">
        <f t="array" aca="1" ref="L27" ca="1">IFERROR(INDIRECT($A27&amp;"!L44"),"")</f>
        <v/>
      </c>
      <c r="M27" s="95" t="str" cm="1">
        <f t="array" aca="1" ref="M27" ca="1">IFERROR(INDIRECT($A27&amp;"!I45"),"")</f>
        <v/>
      </c>
      <c r="N27" s="95" t="str" cm="1">
        <f t="array" aca="1" ref="N27" ca="1">IFERROR(INDIRECT($A27&amp;"!L45"),"")</f>
        <v/>
      </c>
      <c r="O27" s="95" t="str" cm="1">
        <f t="array" aca="1" ref="O27" ca="1">IFERROR(INDIRECT($A27&amp;"!D18"),"")</f>
        <v/>
      </c>
      <c r="P27" s="95" t="str" cm="1">
        <f t="array" aca="1" ref="P27" ca="1">IFERROR(INDIRECT($A27&amp;"!D19"),"")</f>
        <v/>
      </c>
      <c r="Q27" s="95" t="str" cm="1">
        <f t="array" aca="1" ref="Q27" ca="1">IFERROR(INDIRECT($A27&amp;"!D20"),"")</f>
        <v/>
      </c>
      <c r="R27" s="95" t="str" cm="1">
        <f t="array" aca="1" ref="R27" ca="1">IFERROR(INDIRECT($A27&amp;"!AS34"),"")</f>
        <v/>
      </c>
      <c r="S27" s="95" t="str" cm="1">
        <f t="array" aca="1" ref="S27" ca="1">IFERROR(INDIRECT($A27&amp;"!W3"),"")</f>
        <v/>
      </c>
      <c r="T27" s="98" t="str" cm="1">
        <f t="array" aca="1" ref="T27" ca="1">IFERROR(INDIRECT($A27&amp;"!AQ3"),"")</f>
        <v/>
      </c>
      <c r="U27" s="98" t="str" cm="1">
        <f t="array" aca="1" ref="U27" ca="1">IFERROR(INDIRECT($A27&amp;"!AQ4"),"")</f>
        <v/>
      </c>
      <c r="V27" s="98" t="str" cm="1">
        <f t="array" aca="1" ref="V27" ca="1">IFERROR(INDIRECT($A27&amp;"!AQ5"),"")</f>
        <v/>
      </c>
      <c r="W27" s="98" t="str" cm="1">
        <f t="array" aca="1" ref="W27" ca="1">IFERROR(INDIRECT($A27&amp;"!AQ6"),"")</f>
        <v/>
      </c>
      <c r="X27" s="99" t="str" cm="1">
        <f t="array" aca="1" ref="X27" ca="1">IFERROR(INDIRECT($A27&amp;"!AQ7"),"")</f>
        <v/>
      </c>
      <c r="Y27" s="100" t="str" cm="1">
        <f t="array" aca="1" ref="Y27" ca="1">IFERROR(INDIRECT($A27&amp;"!AQ1３"),"")</f>
        <v/>
      </c>
      <c r="Z27" s="98" t="str" cm="1">
        <f t="array" aca="1" ref="Z27" ca="1">IFERROR(INDIRECT($A27&amp;"!AQ8"),"")</f>
        <v/>
      </c>
      <c r="AA27" s="95" t="str" cm="1">
        <f t="array" aca="1" ref="AA27" ca="1">IFERROR(INDIRECT($A27&amp;"!W４"),"")</f>
        <v/>
      </c>
      <c r="AB27" s="95" t="str" cm="1">
        <f t="array" aca="1" ref="AB27" ca="1">IFERROR(INDIRECT($A27&amp;"!W５"),"")</f>
        <v/>
      </c>
      <c r="AC27" s="101" t="str" cm="1">
        <f t="array" aca="1" ref="AC27" ca="1">IFERROR(INDIRECT($A27&amp;"!W1４"),"")</f>
        <v/>
      </c>
      <c r="AD27" s="95" t="str" cm="1">
        <f t="array" aca="1" ref="AD27" ca="1">IFERROR(INDIRECT($A27&amp;"!W1５"),"")</f>
        <v/>
      </c>
      <c r="AE27" s="95" t="str" cm="1">
        <f t="array" aca="1" ref="AE27" ca="1">IFERROR(INDIRECT($A27&amp;"!W1６"),"")</f>
        <v/>
      </c>
      <c r="AF27" s="95" t="str" cm="1">
        <f t="array" aca="1" ref="AF27" ca="1">IFERROR(INDIRECT($A27&amp;"!W１７"),"")</f>
        <v/>
      </c>
      <c r="AG27" s="95" t="str" cm="1">
        <f t="array" aca="1" ref="AG27" ca="1">IFERROR(INDIRECT($A27&amp;"!W1８"),"")</f>
        <v/>
      </c>
      <c r="AH27" s="95" t="str" cm="1">
        <f t="array" aca="1" ref="AH27" ca="1">IFERROR(INDIRECT($A27&amp;"!W１９"),"")</f>
        <v/>
      </c>
      <c r="AI27" s="102" t="str" cm="1">
        <f t="array" aca="1" ref="AI27" ca="1">IFERROR(INDIRECT($A27&amp;"!W２０"),"")</f>
        <v/>
      </c>
      <c r="AJ27" s="102" t="str" cm="1">
        <f t="array" aca="1" ref="AJ27" ca="1">IFERROR(INDIRECT($A27&amp;"!W２１"),"")</f>
        <v/>
      </c>
      <c r="AK27" s="95" t="str" cm="1">
        <f t="array" aca="1" ref="AK27" ca="1">IFERROR(INDIRECT($A27&amp;"!w２２"),"")</f>
        <v/>
      </c>
      <c r="AL27" s="103" t="str" cm="1">
        <f t="array" aca="1" ref="AL27" ca="1">IFERROR(INDIRECT($A27&amp;"!W２３ "),"")</f>
        <v/>
      </c>
      <c r="AM27" s="102" t="str" cm="1">
        <f t="array" aca="1" ref="AM27" ca="1">IFERROR(INDIRECT($A27&amp;"!W２6"),"")</f>
        <v/>
      </c>
      <c r="AN27" s="102" t="str" cm="1">
        <f t="array" aca="1" ref="AN27" ca="1">IFERROR(INDIRECT($A27&amp;"!W29"),"")</f>
        <v/>
      </c>
      <c r="AO27" s="102" t="str" cm="1">
        <f t="array" aca="1" ref="AO27" ca="1">IFERROR(INDIRECT($A27&amp;"!W3０"),"")</f>
        <v/>
      </c>
      <c r="AP27" s="102" t="str" cm="1">
        <f t="array" aca="1" ref="AP27" ca="1">IFERROR(INDIRECT($A27&amp;"!W3２"),"")</f>
        <v/>
      </c>
      <c r="AQ27" s="102" t="str" cm="1">
        <f t="array" aca="1" ref="AQ27" ca="1">IFERROR(INDIRECT($A27&amp;"!Z30"),"")</f>
        <v/>
      </c>
      <c r="AR27" s="102" t="str" cm="1">
        <f t="array" aca="1" ref="AR27" ca="1">IFERROR(INDIRECT($A27&amp;"!z33"),"")</f>
        <v/>
      </c>
      <c r="AS27" s="102" t="str" cm="1">
        <f t="array" aca="1" ref="AS27" ca="1">IFERROR(INDIRECT($A27&amp;"!w３４"),"")</f>
        <v/>
      </c>
      <c r="AT27" s="102" t="str" cm="1">
        <f t="array" aca="1" ref="AT27" ca="1">IFERROR(INDIRECT($A27&amp;"!K30"),"")</f>
        <v/>
      </c>
      <c r="AU27" s="102" t="str" cm="1">
        <f t="array" aca="1" ref="AU27" ca="1">IFERROR(INDIRECT($A27&amp;"!AS32"),"")</f>
        <v/>
      </c>
      <c r="AV27" s="102" t="str" cm="1">
        <f t="array" aca="1" ref="AV27" ca="1">IFERROR(INDIRECT($A27&amp;"!K31"),"")</f>
        <v/>
      </c>
      <c r="AW27" s="102" t="str" cm="1">
        <f t="array" aca="1" ref="AW27" ca="1">IFERROR(INDIRECT($A27&amp;"!U37"),"")</f>
        <v/>
      </c>
      <c r="AX27" s="102" t="str" cm="1">
        <f t="array" aca="1" ref="AX27" ca="1">IFERROR(INDIRECT($A27&amp;"!U38"),"")</f>
        <v/>
      </c>
      <c r="AY27" s="102" t="str" cm="1">
        <f t="array" aca="1" ref="AY27" ca="1">IFERROR(INDIRECT($A27&amp;"!U39"),"")</f>
        <v/>
      </c>
      <c r="AZ27" s="102" t="str" cm="1">
        <f t="array" aca="1" ref="AZ27" ca="1">IFERROR(INDIRECT($A27&amp;"!W37"),"")</f>
        <v/>
      </c>
      <c r="BA27" s="102" t="str" cm="1">
        <f t="array" aca="1" ref="BA27" ca="1">IFERROR(INDIRECT($A27&amp;"!W39"),"")</f>
        <v/>
      </c>
      <c r="BB27" s="102" t="str" cm="1">
        <f t="array" aca="1" ref="BB27" ca="1">IFERROR(INDIRECT($A27&amp;"!AB37"),"")</f>
        <v/>
      </c>
      <c r="BC27" s="102" t="str" cm="1">
        <f t="array" aca="1" ref="BC27" ca="1">IFERROR(INDIRECT($A27&amp;"!AB38"),"")</f>
        <v/>
      </c>
      <c r="BD27" s="102" t="str" cm="1">
        <f t="array" aca="1" ref="BD27" ca="1">IFERROR(INDIRECT($A27&amp;"!AB39"),"")</f>
        <v/>
      </c>
      <c r="BE27" s="102" t="str" cm="1">
        <f t="array" aca="1" ref="BE27" ca="1">IFERROR(INDIRECT($A27&amp;"!A54"),"")</f>
        <v/>
      </c>
      <c r="BF27" s="102" t="str" cm="1">
        <f t="array" aca="1" ref="BF27" ca="1">IFERROR(INDIRECT($A27&amp;"!A56"),"")</f>
        <v/>
      </c>
      <c r="BG27" s="102" t="str" cm="1">
        <f t="array" aca="1" ref="BG27" ca="1">IFERROR(INDIRECT($A27&amp;"!A59"),"")</f>
        <v/>
      </c>
      <c r="BH27" s="102" t="str" cm="1">
        <f t="array" aca="1" ref="BH27" ca="1">IFERROR(INDIRECT($A27&amp;"!A61"),"")</f>
        <v/>
      </c>
      <c r="BI27" s="102" t="str" cm="1">
        <f t="array" aca="1" ref="BI27" ca="1">IFERROR(INDIRECT($A27&amp;"!A70"),"")</f>
        <v/>
      </c>
      <c r="BJ27" s="102" t="str" cm="1">
        <f t="array" aca="1" ref="BJ27" ca="1">IFERROR(INDIRECT($A27&amp;"!A73"),"")</f>
        <v/>
      </c>
      <c r="BK27" s="102" t="str" cm="1">
        <f t="array" aca="1" ref="BK27" ca="1">IFERROR(INDIRECT($A27&amp;"!A76"),"")</f>
        <v/>
      </c>
      <c r="BL27" s="95" t="str" cm="1">
        <f t="array" aca="1" ref="BL27" ca="1">IFERROR(INDIRECT($A27&amp;"!A80"),"")</f>
        <v/>
      </c>
      <c r="BM27" s="95" t="str" cm="1">
        <f t="array" aca="1" ref="BM27" ca="1">IFERROR(INDIRECT($A27&amp;"!U45"),"")</f>
        <v/>
      </c>
      <c r="BN27" s="95" t="str" cm="1">
        <f t="array" aca="1" ref="BN27" ca="1">IFERROR(INDIRECT($A27&amp;"!ｘ45"),"")</f>
        <v/>
      </c>
      <c r="BO27" s="95" t="str" cm="1">
        <f t="array" aca="1" ref="BO27" ca="1">IFERROR(INDIRECT($A27&amp;"!U46"),"")</f>
        <v/>
      </c>
      <c r="BP27" s="95" t="str" cm="1">
        <f t="array" aca="1" ref="BP27" ca="1">IFERROR(INDIRECT($A27&amp;"!U4７"),"")</f>
        <v/>
      </c>
      <c r="BQ27" s="95"/>
      <c r="BR27" s="95"/>
      <c r="BS27" s="95"/>
      <c r="BT27" s="95"/>
      <c r="BU27" s="95"/>
      <c r="BV27" s="95"/>
      <c r="BW27" s="95"/>
      <c r="BX27" s="95"/>
      <c r="BY27" s="95"/>
      <c r="BZ27" s="95"/>
      <c r="CA27" s="95"/>
    </row>
    <row r="28" spans="1:79">
      <c r="A28" s="95">
        <v>24</v>
      </c>
      <c r="B28" s="96" t="str">
        <f t="shared" si="1"/>
        <v>Link</v>
      </c>
      <c r="C28" s="95" t="str" cm="1">
        <f t="array" aca="1" ref="C28" ca="1">IFERROR(INDIRECT($A28&amp;"!ｋ８"),"")</f>
        <v/>
      </c>
      <c r="D28" s="95" t="str" cm="1">
        <f t="array" aca="1" ref="D28" ca="1">IFERROR(INDIRECT($A28&amp;"!ｋ９"),"")</f>
        <v/>
      </c>
      <c r="E28" s="97" t="str" cm="1">
        <f t="array" aca="1" ref="E28" ca="1">IFERROR(INDIRECT($A28&amp;"!AQ10"),"")</f>
        <v/>
      </c>
      <c r="F28" s="97" t="str" cm="1">
        <f t="array" aca="1" ref="F28" ca="1">IFERROR(INDIRECT($A28&amp;"!AQ11"),"")</f>
        <v/>
      </c>
      <c r="G28" s="95" t="str" cm="1">
        <f t="array" aca="1" ref="G28" ca="1">IFERROR(INDIRECT($A28&amp;"!I42"),"")</f>
        <v/>
      </c>
      <c r="H28" s="95" t="str" cm="1">
        <f t="array" aca="1" ref="H28" ca="1">IFERROR(INDIRECT($A28&amp;"!L42"),"")</f>
        <v/>
      </c>
      <c r="I28" s="95" t="str" cm="1">
        <f t="array" aca="1" ref="I28" ca="1">IFERROR(INDIRECT($A28&amp;"!I43"),"")</f>
        <v/>
      </c>
      <c r="J28" s="95" t="str" cm="1">
        <f t="array" aca="1" ref="J28" ca="1">IFERROR(INDIRECT($A28&amp;"!L43"),"")</f>
        <v/>
      </c>
      <c r="K28" s="95" t="str" cm="1">
        <f t="array" aca="1" ref="K28" ca="1">IFERROR(INDIRECT($A28&amp;"!I44"),"")</f>
        <v/>
      </c>
      <c r="L28" s="95" t="str" cm="1">
        <f t="array" aca="1" ref="L28" ca="1">IFERROR(INDIRECT($A28&amp;"!L44"),"")</f>
        <v/>
      </c>
      <c r="M28" s="95" t="str" cm="1">
        <f t="array" aca="1" ref="M28" ca="1">IFERROR(INDIRECT($A28&amp;"!I45"),"")</f>
        <v/>
      </c>
      <c r="N28" s="95" t="str" cm="1">
        <f t="array" aca="1" ref="N28" ca="1">IFERROR(INDIRECT($A28&amp;"!L45"),"")</f>
        <v/>
      </c>
      <c r="O28" s="95" t="str" cm="1">
        <f t="array" aca="1" ref="O28" ca="1">IFERROR(INDIRECT($A28&amp;"!D18"),"")</f>
        <v/>
      </c>
      <c r="P28" s="95" t="str" cm="1">
        <f t="array" aca="1" ref="P28" ca="1">IFERROR(INDIRECT($A28&amp;"!D19"),"")</f>
        <v/>
      </c>
      <c r="Q28" s="95" t="str" cm="1">
        <f t="array" aca="1" ref="Q28" ca="1">IFERROR(INDIRECT($A28&amp;"!D20"),"")</f>
        <v/>
      </c>
      <c r="R28" s="95" t="str" cm="1">
        <f t="array" aca="1" ref="R28" ca="1">IFERROR(INDIRECT($A28&amp;"!AS34"),"")</f>
        <v/>
      </c>
      <c r="S28" s="95" t="str" cm="1">
        <f t="array" aca="1" ref="S28" ca="1">IFERROR(INDIRECT($A28&amp;"!W3"),"")</f>
        <v/>
      </c>
      <c r="T28" s="98" t="str" cm="1">
        <f t="array" aca="1" ref="T28" ca="1">IFERROR(INDIRECT($A28&amp;"!AQ3"),"")</f>
        <v/>
      </c>
      <c r="U28" s="98" t="str" cm="1">
        <f t="array" aca="1" ref="U28" ca="1">IFERROR(INDIRECT($A28&amp;"!AQ4"),"")</f>
        <v/>
      </c>
      <c r="V28" s="98" t="str" cm="1">
        <f t="array" aca="1" ref="V28" ca="1">IFERROR(INDIRECT($A28&amp;"!AQ5"),"")</f>
        <v/>
      </c>
      <c r="W28" s="98" t="str" cm="1">
        <f t="array" aca="1" ref="W28" ca="1">IFERROR(INDIRECT($A28&amp;"!AQ6"),"")</f>
        <v/>
      </c>
      <c r="X28" s="99" t="str" cm="1">
        <f t="array" aca="1" ref="X28" ca="1">IFERROR(INDIRECT($A28&amp;"!AQ7"),"")</f>
        <v/>
      </c>
      <c r="Y28" s="100" t="str" cm="1">
        <f t="array" aca="1" ref="Y28" ca="1">IFERROR(INDIRECT($A28&amp;"!AQ1３"),"")</f>
        <v/>
      </c>
      <c r="Z28" s="98" t="str" cm="1">
        <f t="array" aca="1" ref="Z28" ca="1">IFERROR(INDIRECT($A28&amp;"!AQ8"),"")</f>
        <v/>
      </c>
      <c r="AA28" s="95" t="str" cm="1">
        <f t="array" aca="1" ref="AA28" ca="1">IFERROR(INDIRECT($A28&amp;"!W４"),"")</f>
        <v/>
      </c>
      <c r="AB28" s="95" t="str" cm="1">
        <f t="array" aca="1" ref="AB28" ca="1">IFERROR(INDIRECT($A28&amp;"!W５"),"")</f>
        <v/>
      </c>
      <c r="AC28" s="101" t="str" cm="1">
        <f t="array" aca="1" ref="AC28" ca="1">IFERROR(INDIRECT($A28&amp;"!W1４"),"")</f>
        <v/>
      </c>
      <c r="AD28" s="95" t="str" cm="1">
        <f t="array" aca="1" ref="AD28" ca="1">IFERROR(INDIRECT($A28&amp;"!W1５"),"")</f>
        <v/>
      </c>
      <c r="AE28" s="95" t="str" cm="1">
        <f t="array" aca="1" ref="AE28" ca="1">IFERROR(INDIRECT($A28&amp;"!W1６"),"")</f>
        <v/>
      </c>
      <c r="AF28" s="95" t="str" cm="1">
        <f t="array" aca="1" ref="AF28" ca="1">IFERROR(INDIRECT($A28&amp;"!W１７"),"")</f>
        <v/>
      </c>
      <c r="AG28" s="95" t="str" cm="1">
        <f t="array" aca="1" ref="AG28" ca="1">IFERROR(INDIRECT($A28&amp;"!W1８"),"")</f>
        <v/>
      </c>
      <c r="AH28" s="95" t="str" cm="1">
        <f t="array" aca="1" ref="AH28" ca="1">IFERROR(INDIRECT($A28&amp;"!W１９"),"")</f>
        <v/>
      </c>
      <c r="AI28" s="102" t="str" cm="1">
        <f t="array" aca="1" ref="AI28" ca="1">IFERROR(INDIRECT($A28&amp;"!W２０"),"")</f>
        <v/>
      </c>
      <c r="AJ28" s="102" t="str" cm="1">
        <f t="array" aca="1" ref="AJ28" ca="1">IFERROR(INDIRECT($A28&amp;"!W２１"),"")</f>
        <v/>
      </c>
      <c r="AK28" s="95" t="str" cm="1">
        <f t="array" aca="1" ref="AK28" ca="1">IFERROR(INDIRECT($A28&amp;"!w２２"),"")</f>
        <v/>
      </c>
      <c r="AL28" s="103" t="str" cm="1">
        <f t="array" aca="1" ref="AL28" ca="1">IFERROR(INDIRECT($A28&amp;"!W２３ "),"")</f>
        <v/>
      </c>
      <c r="AM28" s="102" t="str" cm="1">
        <f t="array" aca="1" ref="AM28" ca="1">IFERROR(INDIRECT($A28&amp;"!W２6"),"")</f>
        <v/>
      </c>
      <c r="AN28" s="102" t="str" cm="1">
        <f t="array" aca="1" ref="AN28" ca="1">IFERROR(INDIRECT($A28&amp;"!W29"),"")</f>
        <v/>
      </c>
      <c r="AO28" s="102" t="str" cm="1">
        <f t="array" aca="1" ref="AO28" ca="1">IFERROR(INDIRECT($A28&amp;"!W3０"),"")</f>
        <v/>
      </c>
      <c r="AP28" s="102" t="str" cm="1">
        <f t="array" aca="1" ref="AP28" ca="1">IFERROR(INDIRECT($A28&amp;"!W3２"),"")</f>
        <v/>
      </c>
      <c r="AQ28" s="102" t="str" cm="1">
        <f t="array" aca="1" ref="AQ28" ca="1">IFERROR(INDIRECT($A28&amp;"!Z30"),"")</f>
        <v/>
      </c>
      <c r="AR28" s="102" t="str" cm="1">
        <f t="array" aca="1" ref="AR28" ca="1">IFERROR(INDIRECT($A28&amp;"!z33"),"")</f>
        <v/>
      </c>
      <c r="AS28" s="102" t="str" cm="1">
        <f t="array" aca="1" ref="AS28" ca="1">IFERROR(INDIRECT($A28&amp;"!w３４"),"")</f>
        <v/>
      </c>
      <c r="AT28" s="102" t="str" cm="1">
        <f t="array" aca="1" ref="AT28" ca="1">IFERROR(INDIRECT($A28&amp;"!K30"),"")</f>
        <v/>
      </c>
      <c r="AU28" s="102" t="str" cm="1">
        <f t="array" aca="1" ref="AU28" ca="1">IFERROR(INDIRECT($A28&amp;"!AS32"),"")</f>
        <v/>
      </c>
      <c r="AV28" s="102" t="str" cm="1">
        <f t="array" aca="1" ref="AV28" ca="1">IFERROR(INDIRECT($A28&amp;"!K31"),"")</f>
        <v/>
      </c>
      <c r="AW28" s="102" t="str" cm="1">
        <f t="array" aca="1" ref="AW28" ca="1">IFERROR(INDIRECT($A28&amp;"!U37"),"")</f>
        <v/>
      </c>
      <c r="AX28" s="102" t="str" cm="1">
        <f t="array" aca="1" ref="AX28" ca="1">IFERROR(INDIRECT($A28&amp;"!U38"),"")</f>
        <v/>
      </c>
      <c r="AY28" s="102" t="str" cm="1">
        <f t="array" aca="1" ref="AY28" ca="1">IFERROR(INDIRECT($A28&amp;"!U39"),"")</f>
        <v/>
      </c>
      <c r="AZ28" s="102" t="str" cm="1">
        <f t="array" aca="1" ref="AZ28" ca="1">IFERROR(INDIRECT($A28&amp;"!W37"),"")</f>
        <v/>
      </c>
      <c r="BA28" s="102" t="str" cm="1">
        <f t="array" aca="1" ref="BA28" ca="1">IFERROR(INDIRECT($A28&amp;"!W39"),"")</f>
        <v/>
      </c>
      <c r="BB28" s="102" t="str" cm="1">
        <f t="array" aca="1" ref="BB28" ca="1">IFERROR(INDIRECT($A28&amp;"!AB37"),"")</f>
        <v/>
      </c>
      <c r="BC28" s="102" t="str" cm="1">
        <f t="array" aca="1" ref="BC28" ca="1">IFERROR(INDIRECT($A28&amp;"!AB38"),"")</f>
        <v/>
      </c>
      <c r="BD28" s="102" t="str" cm="1">
        <f t="array" aca="1" ref="BD28" ca="1">IFERROR(INDIRECT($A28&amp;"!AB39"),"")</f>
        <v/>
      </c>
      <c r="BE28" s="102" t="str" cm="1">
        <f t="array" aca="1" ref="BE28" ca="1">IFERROR(INDIRECT($A28&amp;"!A54"),"")</f>
        <v/>
      </c>
      <c r="BF28" s="102" t="str" cm="1">
        <f t="array" aca="1" ref="BF28" ca="1">IFERROR(INDIRECT($A28&amp;"!A56"),"")</f>
        <v/>
      </c>
      <c r="BG28" s="102" t="str" cm="1">
        <f t="array" aca="1" ref="BG28" ca="1">IFERROR(INDIRECT($A28&amp;"!A59"),"")</f>
        <v/>
      </c>
      <c r="BH28" s="102" t="str" cm="1">
        <f t="array" aca="1" ref="BH28" ca="1">IFERROR(INDIRECT($A28&amp;"!A61"),"")</f>
        <v/>
      </c>
      <c r="BI28" s="102" t="str" cm="1">
        <f t="array" aca="1" ref="BI28" ca="1">IFERROR(INDIRECT($A28&amp;"!A70"),"")</f>
        <v/>
      </c>
      <c r="BJ28" s="102" t="str" cm="1">
        <f t="array" aca="1" ref="BJ28" ca="1">IFERROR(INDIRECT($A28&amp;"!A73"),"")</f>
        <v/>
      </c>
      <c r="BK28" s="102" t="str" cm="1">
        <f t="array" aca="1" ref="BK28" ca="1">IFERROR(INDIRECT($A28&amp;"!A76"),"")</f>
        <v/>
      </c>
      <c r="BL28" s="95" t="str" cm="1">
        <f t="array" aca="1" ref="BL28" ca="1">IFERROR(INDIRECT($A28&amp;"!A80"),"")</f>
        <v/>
      </c>
      <c r="BM28" s="95" t="str" cm="1">
        <f t="array" aca="1" ref="BM28" ca="1">IFERROR(INDIRECT($A28&amp;"!U45"),"")</f>
        <v/>
      </c>
      <c r="BN28" s="95" t="str" cm="1">
        <f t="array" aca="1" ref="BN28" ca="1">IFERROR(INDIRECT($A28&amp;"!ｘ45"),"")</f>
        <v/>
      </c>
      <c r="BO28" s="95" t="str" cm="1">
        <f t="array" aca="1" ref="BO28" ca="1">IFERROR(INDIRECT($A28&amp;"!U46"),"")</f>
        <v/>
      </c>
      <c r="BP28" s="95" t="str" cm="1">
        <f t="array" aca="1" ref="BP28" ca="1">IFERROR(INDIRECT($A28&amp;"!U4７"),"")</f>
        <v/>
      </c>
      <c r="BQ28" s="95"/>
      <c r="BR28" s="95"/>
      <c r="BS28" s="95"/>
      <c r="BT28" s="95"/>
      <c r="BU28" s="95"/>
      <c r="BV28" s="95"/>
      <c r="BW28" s="95"/>
      <c r="BX28" s="95"/>
      <c r="BY28" s="95"/>
      <c r="BZ28" s="95"/>
      <c r="CA28" s="95"/>
    </row>
    <row r="29" spans="1:79">
      <c r="A29" s="95">
        <v>25</v>
      </c>
      <c r="B29" s="96" t="str">
        <f t="shared" si="1"/>
        <v>Link</v>
      </c>
      <c r="C29" s="95" t="str" cm="1">
        <f t="array" aca="1" ref="C29" ca="1">IFERROR(INDIRECT($A29&amp;"!ｋ８"),"")</f>
        <v/>
      </c>
      <c r="D29" s="95" t="str" cm="1">
        <f t="array" aca="1" ref="D29" ca="1">IFERROR(INDIRECT($A29&amp;"!ｋ９"),"")</f>
        <v/>
      </c>
      <c r="E29" s="97" t="str" cm="1">
        <f t="array" aca="1" ref="E29" ca="1">IFERROR(INDIRECT($A29&amp;"!AQ10"),"")</f>
        <v/>
      </c>
      <c r="F29" s="97" t="str" cm="1">
        <f t="array" aca="1" ref="F29" ca="1">IFERROR(INDIRECT($A29&amp;"!AQ11"),"")</f>
        <v/>
      </c>
      <c r="G29" s="95" t="str" cm="1">
        <f t="array" aca="1" ref="G29" ca="1">IFERROR(INDIRECT($A29&amp;"!I42"),"")</f>
        <v/>
      </c>
      <c r="H29" s="95" t="str" cm="1">
        <f t="array" aca="1" ref="H29" ca="1">IFERROR(INDIRECT($A29&amp;"!L42"),"")</f>
        <v/>
      </c>
      <c r="I29" s="95" t="str" cm="1">
        <f t="array" aca="1" ref="I29" ca="1">IFERROR(INDIRECT($A29&amp;"!I43"),"")</f>
        <v/>
      </c>
      <c r="J29" s="95" t="str" cm="1">
        <f t="array" aca="1" ref="J29" ca="1">IFERROR(INDIRECT($A29&amp;"!L43"),"")</f>
        <v/>
      </c>
      <c r="K29" s="95" t="str" cm="1">
        <f t="array" aca="1" ref="K29" ca="1">IFERROR(INDIRECT($A29&amp;"!I44"),"")</f>
        <v/>
      </c>
      <c r="L29" s="95" t="str" cm="1">
        <f t="array" aca="1" ref="L29" ca="1">IFERROR(INDIRECT($A29&amp;"!L44"),"")</f>
        <v/>
      </c>
      <c r="M29" s="95" t="str" cm="1">
        <f t="array" aca="1" ref="M29" ca="1">IFERROR(INDIRECT($A29&amp;"!I45"),"")</f>
        <v/>
      </c>
      <c r="N29" s="95" t="str" cm="1">
        <f t="array" aca="1" ref="N29" ca="1">IFERROR(INDIRECT($A29&amp;"!L45"),"")</f>
        <v/>
      </c>
      <c r="O29" s="95" t="str" cm="1">
        <f t="array" aca="1" ref="O29" ca="1">IFERROR(INDIRECT($A29&amp;"!D18"),"")</f>
        <v/>
      </c>
      <c r="P29" s="95" t="str" cm="1">
        <f t="array" aca="1" ref="P29" ca="1">IFERROR(INDIRECT($A29&amp;"!D19"),"")</f>
        <v/>
      </c>
      <c r="Q29" s="95" t="str" cm="1">
        <f t="array" aca="1" ref="Q29" ca="1">IFERROR(INDIRECT($A29&amp;"!D20"),"")</f>
        <v/>
      </c>
      <c r="R29" s="95" t="str" cm="1">
        <f t="array" aca="1" ref="R29" ca="1">IFERROR(INDIRECT($A29&amp;"!AS34"),"")</f>
        <v/>
      </c>
      <c r="S29" s="95" t="str" cm="1">
        <f t="array" aca="1" ref="S29" ca="1">IFERROR(INDIRECT($A29&amp;"!W3"),"")</f>
        <v/>
      </c>
      <c r="T29" s="98" t="str" cm="1">
        <f t="array" aca="1" ref="T29" ca="1">IFERROR(INDIRECT($A29&amp;"!AQ3"),"")</f>
        <v/>
      </c>
      <c r="U29" s="98" t="str" cm="1">
        <f t="array" aca="1" ref="U29" ca="1">IFERROR(INDIRECT($A29&amp;"!AQ4"),"")</f>
        <v/>
      </c>
      <c r="V29" s="98" t="str" cm="1">
        <f t="array" aca="1" ref="V29" ca="1">IFERROR(INDIRECT($A29&amp;"!AQ5"),"")</f>
        <v/>
      </c>
      <c r="W29" s="98" t="str" cm="1">
        <f t="array" aca="1" ref="W29" ca="1">IFERROR(INDIRECT($A29&amp;"!AQ6"),"")</f>
        <v/>
      </c>
      <c r="X29" s="99" t="str" cm="1">
        <f t="array" aca="1" ref="X29" ca="1">IFERROR(INDIRECT($A29&amp;"!AQ7"),"")</f>
        <v/>
      </c>
      <c r="Y29" s="100" t="str" cm="1">
        <f t="array" aca="1" ref="Y29" ca="1">IFERROR(INDIRECT($A29&amp;"!AQ1３"),"")</f>
        <v/>
      </c>
      <c r="Z29" s="98" t="str" cm="1">
        <f t="array" aca="1" ref="Z29" ca="1">IFERROR(INDIRECT($A29&amp;"!AQ8"),"")</f>
        <v/>
      </c>
      <c r="AA29" s="95" t="str" cm="1">
        <f t="array" aca="1" ref="AA29" ca="1">IFERROR(INDIRECT($A29&amp;"!W４"),"")</f>
        <v/>
      </c>
      <c r="AB29" s="95" t="str" cm="1">
        <f t="array" aca="1" ref="AB29" ca="1">IFERROR(INDIRECT($A29&amp;"!W５"),"")</f>
        <v/>
      </c>
      <c r="AC29" s="101" t="str" cm="1">
        <f t="array" aca="1" ref="AC29" ca="1">IFERROR(INDIRECT($A29&amp;"!W1４"),"")</f>
        <v/>
      </c>
      <c r="AD29" s="95" t="str" cm="1">
        <f t="array" aca="1" ref="AD29" ca="1">IFERROR(INDIRECT($A29&amp;"!W1５"),"")</f>
        <v/>
      </c>
      <c r="AE29" s="95" t="str" cm="1">
        <f t="array" aca="1" ref="AE29" ca="1">IFERROR(INDIRECT($A29&amp;"!W1６"),"")</f>
        <v/>
      </c>
      <c r="AF29" s="95" t="str" cm="1">
        <f t="array" aca="1" ref="AF29" ca="1">IFERROR(INDIRECT($A29&amp;"!W１７"),"")</f>
        <v/>
      </c>
      <c r="AG29" s="95" t="str" cm="1">
        <f t="array" aca="1" ref="AG29" ca="1">IFERROR(INDIRECT($A29&amp;"!W1８"),"")</f>
        <v/>
      </c>
      <c r="AH29" s="95" t="str" cm="1">
        <f t="array" aca="1" ref="AH29" ca="1">IFERROR(INDIRECT($A29&amp;"!W１９"),"")</f>
        <v/>
      </c>
      <c r="AI29" s="102" t="str" cm="1">
        <f t="array" aca="1" ref="AI29" ca="1">IFERROR(INDIRECT($A29&amp;"!W２０"),"")</f>
        <v/>
      </c>
      <c r="AJ29" s="102" t="str" cm="1">
        <f t="array" aca="1" ref="AJ29" ca="1">IFERROR(INDIRECT($A29&amp;"!W２１"),"")</f>
        <v/>
      </c>
      <c r="AK29" s="95" t="str" cm="1">
        <f t="array" aca="1" ref="AK29" ca="1">IFERROR(INDIRECT($A29&amp;"!w２２"),"")</f>
        <v/>
      </c>
      <c r="AL29" s="103" t="str" cm="1">
        <f t="array" aca="1" ref="AL29" ca="1">IFERROR(INDIRECT($A29&amp;"!W２３ "),"")</f>
        <v/>
      </c>
      <c r="AM29" s="102" t="str" cm="1">
        <f t="array" aca="1" ref="AM29" ca="1">IFERROR(INDIRECT($A29&amp;"!W２6"),"")</f>
        <v/>
      </c>
      <c r="AN29" s="102" t="str" cm="1">
        <f t="array" aca="1" ref="AN29" ca="1">IFERROR(INDIRECT($A29&amp;"!W29"),"")</f>
        <v/>
      </c>
      <c r="AO29" s="102" t="str" cm="1">
        <f t="array" aca="1" ref="AO29" ca="1">IFERROR(INDIRECT($A29&amp;"!W3０"),"")</f>
        <v/>
      </c>
      <c r="AP29" s="102" t="str" cm="1">
        <f t="array" aca="1" ref="AP29" ca="1">IFERROR(INDIRECT($A29&amp;"!W3２"),"")</f>
        <v/>
      </c>
      <c r="AQ29" s="102" t="str" cm="1">
        <f t="array" aca="1" ref="AQ29" ca="1">IFERROR(INDIRECT($A29&amp;"!Z30"),"")</f>
        <v/>
      </c>
      <c r="AR29" s="102" t="str" cm="1">
        <f t="array" aca="1" ref="AR29" ca="1">IFERROR(INDIRECT($A29&amp;"!z33"),"")</f>
        <v/>
      </c>
      <c r="AS29" s="102" t="str" cm="1">
        <f t="array" aca="1" ref="AS29" ca="1">IFERROR(INDIRECT($A29&amp;"!w３４"),"")</f>
        <v/>
      </c>
      <c r="AT29" s="102" t="str" cm="1">
        <f t="array" aca="1" ref="AT29" ca="1">IFERROR(INDIRECT($A29&amp;"!K30"),"")</f>
        <v/>
      </c>
      <c r="AU29" s="102" t="str" cm="1">
        <f t="array" aca="1" ref="AU29" ca="1">IFERROR(INDIRECT($A29&amp;"!AS32"),"")</f>
        <v/>
      </c>
      <c r="AV29" s="102" t="str" cm="1">
        <f t="array" aca="1" ref="AV29" ca="1">IFERROR(INDIRECT($A29&amp;"!K31"),"")</f>
        <v/>
      </c>
      <c r="AW29" s="102" t="str" cm="1">
        <f t="array" aca="1" ref="AW29" ca="1">IFERROR(INDIRECT($A29&amp;"!U37"),"")</f>
        <v/>
      </c>
      <c r="AX29" s="102" t="str" cm="1">
        <f t="array" aca="1" ref="AX29" ca="1">IFERROR(INDIRECT($A29&amp;"!U38"),"")</f>
        <v/>
      </c>
      <c r="AY29" s="102" t="str" cm="1">
        <f t="array" aca="1" ref="AY29" ca="1">IFERROR(INDIRECT($A29&amp;"!U39"),"")</f>
        <v/>
      </c>
      <c r="AZ29" s="102" t="str" cm="1">
        <f t="array" aca="1" ref="AZ29" ca="1">IFERROR(INDIRECT($A29&amp;"!W37"),"")</f>
        <v/>
      </c>
      <c r="BA29" s="102" t="str" cm="1">
        <f t="array" aca="1" ref="BA29" ca="1">IFERROR(INDIRECT($A29&amp;"!W39"),"")</f>
        <v/>
      </c>
      <c r="BB29" s="102" t="str" cm="1">
        <f t="array" aca="1" ref="BB29" ca="1">IFERROR(INDIRECT($A29&amp;"!AB37"),"")</f>
        <v/>
      </c>
      <c r="BC29" s="102" t="str" cm="1">
        <f t="array" aca="1" ref="BC29" ca="1">IFERROR(INDIRECT($A29&amp;"!AB38"),"")</f>
        <v/>
      </c>
      <c r="BD29" s="102" t="str" cm="1">
        <f t="array" aca="1" ref="BD29" ca="1">IFERROR(INDIRECT($A29&amp;"!AB39"),"")</f>
        <v/>
      </c>
      <c r="BE29" s="102" t="str" cm="1">
        <f t="array" aca="1" ref="BE29" ca="1">IFERROR(INDIRECT($A29&amp;"!A54"),"")</f>
        <v/>
      </c>
      <c r="BF29" s="102" t="str" cm="1">
        <f t="array" aca="1" ref="BF29" ca="1">IFERROR(INDIRECT($A29&amp;"!A56"),"")</f>
        <v/>
      </c>
      <c r="BG29" s="102" t="str" cm="1">
        <f t="array" aca="1" ref="BG29" ca="1">IFERROR(INDIRECT($A29&amp;"!A59"),"")</f>
        <v/>
      </c>
      <c r="BH29" s="102" t="str" cm="1">
        <f t="array" aca="1" ref="BH29" ca="1">IFERROR(INDIRECT($A29&amp;"!A61"),"")</f>
        <v/>
      </c>
      <c r="BI29" s="102" t="str" cm="1">
        <f t="array" aca="1" ref="BI29" ca="1">IFERROR(INDIRECT($A29&amp;"!A70"),"")</f>
        <v/>
      </c>
      <c r="BJ29" s="102" t="str" cm="1">
        <f t="array" aca="1" ref="BJ29" ca="1">IFERROR(INDIRECT($A29&amp;"!A73"),"")</f>
        <v/>
      </c>
      <c r="BK29" s="102" t="str" cm="1">
        <f t="array" aca="1" ref="BK29" ca="1">IFERROR(INDIRECT($A29&amp;"!A76"),"")</f>
        <v/>
      </c>
      <c r="BL29" s="95" t="str" cm="1">
        <f t="array" aca="1" ref="BL29" ca="1">IFERROR(INDIRECT($A29&amp;"!A80"),"")</f>
        <v/>
      </c>
      <c r="BM29" s="95" t="str" cm="1">
        <f t="array" aca="1" ref="BM29" ca="1">IFERROR(INDIRECT($A29&amp;"!U45"),"")</f>
        <v/>
      </c>
      <c r="BN29" s="95" t="str" cm="1">
        <f t="array" aca="1" ref="BN29" ca="1">IFERROR(INDIRECT($A29&amp;"!ｘ45"),"")</f>
        <v/>
      </c>
      <c r="BO29" s="95" t="str" cm="1">
        <f t="array" aca="1" ref="BO29" ca="1">IFERROR(INDIRECT($A29&amp;"!U46"),"")</f>
        <v/>
      </c>
      <c r="BP29" s="95" t="str" cm="1">
        <f t="array" aca="1" ref="BP29" ca="1">IFERROR(INDIRECT($A29&amp;"!U4７"),"")</f>
        <v/>
      </c>
      <c r="BQ29" s="95"/>
      <c r="BR29" s="95"/>
      <c r="BS29" s="95"/>
      <c r="BT29" s="95"/>
      <c r="BU29" s="95"/>
      <c r="BV29" s="95"/>
      <c r="BW29" s="95"/>
      <c r="BX29" s="95"/>
      <c r="BY29" s="95"/>
      <c r="BZ29" s="95"/>
      <c r="CA29" s="95"/>
    </row>
    <row r="30" spans="1:79">
      <c r="A30" s="95">
        <v>26</v>
      </c>
      <c r="B30" s="96" t="str">
        <f t="shared" si="1"/>
        <v>Link</v>
      </c>
      <c r="C30" s="95" t="str" cm="1">
        <f t="array" aca="1" ref="C30" ca="1">IFERROR(INDIRECT($A30&amp;"!ｋ８"),"")</f>
        <v/>
      </c>
      <c r="D30" s="95" t="str" cm="1">
        <f t="array" aca="1" ref="D30" ca="1">IFERROR(INDIRECT($A30&amp;"!ｋ９"),"")</f>
        <v/>
      </c>
      <c r="E30" s="97" t="str" cm="1">
        <f t="array" aca="1" ref="E30" ca="1">IFERROR(INDIRECT($A30&amp;"!AQ10"),"")</f>
        <v/>
      </c>
      <c r="F30" s="97" t="str" cm="1">
        <f t="array" aca="1" ref="F30" ca="1">IFERROR(INDIRECT($A30&amp;"!AQ11"),"")</f>
        <v/>
      </c>
      <c r="G30" s="95" t="str" cm="1">
        <f t="array" aca="1" ref="G30" ca="1">IFERROR(INDIRECT($A30&amp;"!I42"),"")</f>
        <v/>
      </c>
      <c r="H30" s="95" t="str" cm="1">
        <f t="array" aca="1" ref="H30" ca="1">IFERROR(INDIRECT($A30&amp;"!L42"),"")</f>
        <v/>
      </c>
      <c r="I30" s="95" t="str" cm="1">
        <f t="array" aca="1" ref="I30" ca="1">IFERROR(INDIRECT($A30&amp;"!I43"),"")</f>
        <v/>
      </c>
      <c r="J30" s="95" t="str" cm="1">
        <f t="array" aca="1" ref="J30" ca="1">IFERROR(INDIRECT($A30&amp;"!L43"),"")</f>
        <v/>
      </c>
      <c r="K30" s="95" t="str" cm="1">
        <f t="array" aca="1" ref="K30" ca="1">IFERROR(INDIRECT($A30&amp;"!I44"),"")</f>
        <v/>
      </c>
      <c r="L30" s="95" t="str" cm="1">
        <f t="array" aca="1" ref="L30" ca="1">IFERROR(INDIRECT($A30&amp;"!L44"),"")</f>
        <v/>
      </c>
      <c r="M30" s="95" t="str" cm="1">
        <f t="array" aca="1" ref="M30" ca="1">IFERROR(INDIRECT($A30&amp;"!I45"),"")</f>
        <v/>
      </c>
      <c r="N30" s="95" t="str" cm="1">
        <f t="array" aca="1" ref="N30" ca="1">IFERROR(INDIRECT($A30&amp;"!L45"),"")</f>
        <v/>
      </c>
      <c r="O30" s="95" t="str" cm="1">
        <f t="array" aca="1" ref="O30" ca="1">IFERROR(INDIRECT($A30&amp;"!D18"),"")</f>
        <v/>
      </c>
      <c r="P30" s="95" t="str" cm="1">
        <f t="array" aca="1" ref="P30" ca="1">IFERROR(INDIRECT($A30&amp;"!D19"),"")</f>
        <v/>
      </c>
      <c r="Q30" s="95" t="str" cm="1">
        <f t="array" aca="1" ref="Q30" ca="1">IFERROR(INDIRECT($A30&amp;"!D20"),"")</f>
        <v/>
      </c>
      <c r="R30" s="95" t="str" cm="1">
        <f t="array" aca="1" ref="R30" ca="1">IFERROR(INDIRECT($A30&amp;"!AS34"),"")</f>
        <v/>
      </c>
      <c r="S30" s="95" t="str" cm="1">
        <f t="array" aca="1" ref="S30" ca="1">IFERROR(INDIRECT($A30&amp;"!W3"),"")</f>
        <v/>
      </c>
      <c r="T30" s="98" t="str" cm="1">
        <f t="array" aca="1" ref="T30" ca="1">IFERROR(INDIRECT($A30&amp;"!AQ3"),"")</f>
        <v/>
      </c>
      <c r="U30" s="98" t="str" cm="1">
        <f t="array" aca="1" ref="U30" ca="1">IFERROR(INDIRECT($A30&amp;"!AQ4"),"")</f>
        <v/>
      </c>
      <c r="V30" s="98" t="str" cm="1">
        <f t="array" aca="1" ref="V30" ca="1">IFERROR(INDIRECT($A30&amp;"!AQ5"),"")</f>
        <v/>
      </c>
      <c r="W30" s="98" t="str" cm="1">
        <f t="array" aca="1" ref="W30" ca="1">IFERROR(INDIRECT($A30&amp;"!AQ6"),"")</f>
        <v/>
      </c>
      <c r="X30" s="99" t="str" cm="1">
        <f t="array" aca="1" ref="X30" ca="1">IFERROR(INDIRECT($A30&amp;"!AQ7"),"")</f>
        <v/>
      </c>
      <c r="Y30" s="100" t="str" cm="1">
        <f t="array" aca="1" ref="Y30" ca="1">IFERROR(INDIRECT($A30&amp;"!AQ1３"),"")</f>
        <v/>
      </c>
      <c r="Z30" s="98" t="str" cm="1">
        <f t="array" aca="1" ref="Z30" ca="1">IFERROR(INDIRECT($A30&amp;"!AQ8"),"")</f>
        <v/>
      </c>
      <c r="AA30" s="95" t="str" cm="1">
        <f t="array" aca="1" ref="AA30" ca="1">IFERROR(INDIRECT($A30&amp;"!W４"),"")</f>
        <v/>
      </c>
      <c r="AB30" s="95" t="str" cm="1">
        <f t="array" aca="1" ref="AB30" ca="1">IFERROR(INDIRECT($A30&amp;"!W５"),"")</f>
        <v/>
      </c>
      <c r="AC30" s="101" t="str" cm="1">
        <f t="array" aca="1" ref="AC30" ca="1">IFERROR(INDIRECT($A30&amp;"!W1４"),"")</f>
        <v/>
      </c>
      <c r="AD30" s="95" t="str" cm="1">
        <f t="array" aca="1" ref="AD30" ca="1">IFERROR(INDIRECT($A30&amp;"!W1５"),"")</f>
        <v/>
      </c>
      <c r="AE30" s="95" t="str" cm="1">
        <f t="array" aca="1" ref="AE30" ca="1">IFERROR(INDIRECT($A30&amp;"!W1６"),"")</f>
        <v/>
      </c>
      <c r="AF30" s="95" t="str" cm="1">
        <f t="array" aca="1" ref="AF30" ca="1">IFERROR(INDIRECT($A30&amp;"!W１７"),"")</f>
        <v/>
      </c>
      <c r="AG30" s="95" t="str" cm="1">
        <f t="array" aca="1" ref="AG30" ca="1">IFERROR(INDIRECT($A30&amp;"!W1８"),"")</f>
        <v/>
      </c>
      <c r="AH30" s="95" t="str" cm="1">
        <f t="array" aca="1" ref="AH30" ca="1">IFERROR(INDIRECT($A30&amp;"!W１９"),"")</f>
        <v/>
      </c>
      <c r="AI30" s="102" t="str" cm="1">
        <f t="array" aca="1" ref="AI30" ca="1">IFERROR(INDIRECT($A30&amp;"!W２０"),"")</f>
        <v/>
      </c>
      <c r="AJ30" s="102" t="str" cm="1">
        <f t="array" aca="1" ref="AJ30" ca="1">IFERROR(INDIRECT($A30&amp;"!W２１"),"")</f>
        <v/>
      </c>
      <c r="AK30" s="95" t="str" cm="1">
        <f t="array" aca="1" ref="AK30" ca="1">IFERROR(INDIRECT($A30&amp;"!w２２"),"")</f>
        <v/>
      </c>
      <c r="AL30" s="103" t="str" cm="1">
        <f t="array" aca="1" ref="AL30" ca="1">IFERROR(INDIRECT($A30&amp;"!W２３ "),"")</f>
        <v/>
      </c>
      <c r="AM30" s="102" t="str" cm="1">
        <f t="array" aca="1" ref="AM30" ca="1">IFERROR(INDIRECT($A30&amp;"!W２6"),"")</f>
        <v/>
      </c>
      <c r="AN30" s="102" t="str" cm="1">
        <f t="array" aca="1" ref="AN30" ca="1">IFERROR(INDIRECT($A30&amp;"!W29"),"")</f>
        <v/>
      </c>
      <c r="AO30" s="102" t="str" cm="1">
        <f t="array" aca="1" ref="AO30" ca="1">IFERROR(INDIRECT($A30&amp;"!W3０"),"")</f>
        <v/>
      </c>
      <c r="AP30" s="102" t="str" cm="1">
        <f t="array" aca="1" ref="AP30" ca="1">IFERROR(INDIRECT($A30&amp;"!W3２"),"")</f>
        <v/>
      </c>
      <c r="AQ30" s="102" t="str" cm="1">
        <f t="array" aca="1" ref="AQ30" ca="1">IFERROR(INDIRECT($A30&amp;"!Z30"),"")</f>
        <v/>
      </c>
      <c r="AR30" s="102" t="str" cm="1">
        <f t="array" aca="1" ref="AR30" ca="1">IFERROR(INDIRECT($A30&amp;"!z33"),"")</f>
        <v/>
      </c>
      <c r="AS30" s="102" t="str" cm="1">
        <f t="array" aca="1" ref="AS30" ca="1">IFERROR(INDIRECT($A30&amp;"!w３４"),"")</f>
        <v/>
      </c>
      <c r="AT30" s="102" t="str" cm="1">
        <f t="array" aca="1" ref="AT30" ca="1">IFERROR(INDIRECT($A30&amp;"!K30"),"")</f>
        <v/>
      </c>
      <c r="AU30" s="102" t="str" cm="1">
        <f t="array" aca="1" ref="AU30" ca="1">IFERROR(INDIRECT($A30&amp;"!AS32"),"")</f>
        <v/>
      </c>
      <c r="AV30" s="102" t="str" cm="1">
        <f t="array" aca="1" ref="AV30" ca="1">IFERROR(INDIRECT($A30&amp;"!K31"),"")</f>
        <v/>
      </c>
      <c r="AW30" s="102" t="str" cm="1">
        <f t="array" aca="1" ref="AW30" ca="1">IFERROR(INDIRECT($A30&amp;"!U37"),"")</f>
        <v/>
      </c>
      <c r="AX30" s="102" t="str" cm="1">
        <f t="array" aca="1" ref="AX30" ca="1">IFERROR(INDIRECT($A30&amp;"!U38"),"")</f>
        <v/>
      </c>
      <c r="AY30" s="102" t="str" cm="1">
        <f t="array" aca="1" ref="AY30" ca="1">IFERROR(INDIRECT($A30&amp;"!U39"),"")</f>
        <v/>
      </c>
      <c r="AZ30" s="102" t="str" cm="1">
        <f t="array" aca="1" ref="AZ30" ca="1">IFERROR(INDIRECT($A30&amp;"!W37"),"")</f>
        <v/>
      </c>
      <c r="BA30" s="102" t="str" cm="1">
        <f t="array" aca="1" ref="BA30" ca="1">IFERROR(INDIRECT($A30&amp;"!W39"),"")</f>
        <v/>
      </c>
      <c r="BB30" s="102" t="str" cm="1">
        <f t="array" aca="1" ref="BB30" ca="1">IFERROR(INDIRECT($A30&amp;"!AB37"),"")</f>
        <v/>
      </c>
      <c r="BC30" s="102" t="str" cm="1">
        <f t="array" aca="1" ref="BC30" ca="1">IFERROR(INDIRECT($A30&amp;"!AB38"),"")</f>
        <v/>
      </c>
      <c r="BD30" s="102" t="str" cm="1">
        <f t="array" aca="1" ref="BD30" ca="1">IFERROR(INDIRECT($A30&amp;"!AB39"),"")</f>
        <v/>
      </c>
      <c r="BE30" s="102" t="str" cm="1">
        <f t="array" aca="1" ref="BE30" ca="1">IFERROR(INDIRECT($A30&amp;"!A54"),"")</f>
        <v/>
      </c>
      <c r="BF30" s="102" t="str" cm="1">
        <f t="array" aca="1" ref="BF30" ca="1">IFERROR(INDIRECT($A30&amp;"!A56"),"")</f>
        <v/>
      </c>
      <c r="BG30" s="102" t="str" cm="1">
        <f t="array" aca="1" ref="BG30" ca="1">IFERROR(INDIRECT($A30&amp;"!A59"),"")</f>
        <v/>
      </c>
      <c r="BH30" s="102" t="str" cm="1">
        <f t="array" aca="1" ref="BH30" ca="1">IFERROR(INDIRECT($A30&amp;"!A61"),"")</f>
        <v/>
      </c>
      <c r="BI30" s="102" t="str" cm="1">
        <f t="array" aca="1" ref="BI30" ca="1">IFERROR(INDIRECT($A30&amp;"!A70"),"")</f>
        <v/>
      </c>
      <c r="BJ30" s="102" t="str" cm="1">
        <f t="array" aca="1" ref="BJ30" ca="1">IFERROR(INDIRECT($A30&amp;"!A73"),"")</f>
        <v/>
      </c>
      <c r="BK30" s="102" t="str" cm="1">
        <f t="array" aca="1" ref="BK30" ca="1">IFERROR(INDIRECT($A30&amp;"!A76"),"")</f>
        <v/>
      </c>
      <c r="BL30" s="95" t="str" cm="1">
        <f t="array" aca="1" ref="BL30" ca="1">IFERROR(INDIRECT($A30&amp;"!A80"),"")</f>
        <v/>
      </c>
      <c r="BM30" s="95" t="str" cm="1">
        <f t="array" aca="1" ref="BM30" ca="1">IFERROR(INDIRECT($A30&amp;"!U45"),"")</f>
        <v/>
      </c>
      <c r="BN30" s="95" t="str" cm="1">
        <f t="array" aca="1" ref="BN30" ca="1">IFERROR(INDIRECT($A30&amp;"!ｘ45"),"")</f>
        <v/>
      </c>
      <c r="BO30" s="95" t="str" cm="1">
        <f t="array" aca="1" ref="BO30" ca="1">IFERROR(INDIRECT($A30&amp;"!U46"),"")</f>
        <v/>
      </c>
      <c r="BP30" s="95" t="str" cm="1">
        <f t="array" aca="1" ref="BP30" ca="1">IFERROR(INDIRECT($A30&amp;"!U4７"),"")</f>
        <v/>
      </c>
      <c r="BQ30" s="95"/>
      <c r="BR30" s="95"/>
      <c r="BS30" s="95"/>
      <c r="BT30" s="95"/>
      <c r="BU30" s="95"/>
      <c r="BV30" s="95"/>
      <c r="BW30" s="95"/>
      <c r="BX30" s="95"/>
      <c r="BY30" s="95"/>
      <c r="BZ30" s="95"/>
      <c r="CA30" s="95"/>
    </row>
    <row r="31" spans="1:79">
      <c r="A31" s="95">
        <v>27</v>
      </c>
      <c r="B31" s="96" t="str">
        <f t="shared" si="1"/>
        <v>Link</v>
      </c>
      <c r="C31" s="95" t="str" cm="1">
        <f t="array" aca="1" ref="C31" ca="1">IFERROR(INDIRECT($A31&amp;"!ｋ８"),"")</f>
        <v/>
      </c>
      <c r="D31" s="95" t="str" cm="1">
        <f t="array" aca="1" ref="D31" ca="1">IFERROR(INDIRECT($A31&amp;"!ｋ９"),"")</f>
        <v/>
      </c>
      <c r="E31" s="97" t="str" cm="1">
        <f t="array" aca="1" ref="E31" ca="1">IFERROR(INDIRECT($A31&amp;"!AQ10"),"")</f>
        <v/>
      </c>
      <c r="F31" s="97" t="str" cm="1">
        <f t="array" aca="1" ref="F31" ca="1">IFERROR(INDIRECT($A31&amp;"!AQ11"),"")</f>
        <v/>
      </c>
      <c r="G31" s="95" t="str" cm="1">
        <f t="array" aca="1" ref="G31" ca="1">IFERROR(INDIRECT($A31&amp;"!I42"),"")</f>
        <v/>
      </c>
      <c r="H31" s="95" t="str" cm="1">
        <f t="array" aca="1" ref="H31" ca="1">IFERROR(INDIRECT($A31&amp;"!L42"),"")</f>
        <v/>
      </c>
      <c r="I31" s="95" t="str" cm="1">
        <f t="array" aca="1" ref="I31" ca="1">IFERROR(INDIRECT($A31&amp;"!I43"),"")</f>
        <v/>
      </c>
      <c r="J31" s="95" t="str" cm="1">
        <f t="array" aca="1" ref="J31" ca="1">IFERROR(INDIRECT($A31&amp;"!L43"),"")</f>
        <v/>
      </c>
      <c r="K31" s="95" t="str" cm="1">
        <f t="array" aca="1" ref="K31" ca="1">IFERROR(INDIRECT($A31&amp;"!I44"),"")</f>
        <v/>
      </c>
      <c r="L31" s="95" t="str" cm="1">
        <f t="array" aca="1" ref="L31" ca="1">IFERROR(INDIRECT($A31&amp;"!L44"),"")</f>
        <v/>
      </c>
      <c r="M31" s="95" t="str" cm="1">
        <f t="array" aca="1" ref="M31" ca="1">IFERROR(INDIRECT($A31&amp;"!I45"),"")</f>
        <v/>
      </c>
      <c r="N31" s="95" t="str" cm="1">
        <f t="array" aca="1" ref="N31" ca="1">IFERROR(INDIRECT($A31&amp;"!L45"),"")</f>
        <v/>
      </c>
      <c r="O31" s="95" t="str" cm="1">
        <f t="array" aca="1" ref="O31" ca="1">IFERROR(INDIRECT($A31&amp;"!D18"),"")</f>
        <v/>
      </c>
      <c r="P31" s="95" t="str" cm="1">
        <f t="array" aca="1" ref="P31" ca="1">IFERROR(INDIRECT($A31&amp;"!D19"),"")</f>
        <v/>
      </c>
      <c r="Q31" s="95" t="str" cm="1">
        <f t="array" aca="1" ref="Q31" ca="1">IFERROR(INDIRECT($A31&amp;"!D20"),"")</f>
        <v/>
      </c>
      <c r="R31" s="95" t="str" cm="1">
        <f t="array" aca="1" ref="R31" ca="1">IFERROR(INDIRECT($A31&amp;"!AS34"),"")</f>
        <v/>
      </c>
      <c r="S31" s="95" t="str" cm="1">
        <f t="array" aca="1" ref="S31" ca="1">IFERROR(INDIRECT($A31&amp;"!W3"),"")</f>
        <v/>
      </c>
      <c r="T31" s="98" t="str" cm="1">
        <f t="array" aca="1" ref="T31" ca="1">IFERROR(INDIRECT($A31&amp;"!AQ3"),"")</f>
        <v/>
      </c>
      <c r="U31" s="98" t="str" cm="1">
        <f t="array" aca="1" ref="U31" ca="1">IFERROR(INDIRECT($A31&amp;"!AQ4"),"")</f>
        <v/>
      </c>
      <c r="V31" s="98" t="str" cm="1">
        <f t="array" aca="1" ref="V31" ca="1">IFERROR(INDIRECT($A31&amp;"!AQ5"),"")</f>
        <v/>
      </c>
      <c r="W31" s="98" t="str" cm="1">
        <f t="array" aca="1" ref="W31" ca="1">IFERROR(INDIRECT($A31&amp;"!AQ6"),"")</f>
        <v/>
      </c>
      <c r="X31" s="99" t="str" cm="1">
        <f t="array" aca="1" ref="X31" ca="1">IFERROR(INDIRECT($A31&amp;"!AQ7"),"")</f>
        <v/>
      </c>
      <c r="Y31" s="100" t="str" cm="1">
        <f t="array" aca="1" ref="Y31" ca="1">IFERROR(INDIRECT($A31&amp;"!AQ1３"),"")</f>
        <v/>
      </c>
      <c r="Z31" s="98" t="str" cm="1">
        <f t="array" aca="1" ref="Z31" ca="1">IFERROR(INDIRECT($A31&amp;"!AQ8"),"")</f>
        <v/>
      </c>
      <c r="AA31" s="95" t="str" cm="1">
        <f t="array" aca="1" ref="AA31" ca="1">IFERROR(INDIRECT($A31&amp;"!W４"),"")</f>
        <v/>
      </c>
      <c r="AB31" s="95" t="str" cm="1">
        <f t="array" aca="1" ref="AB31" ca="1">IFERROR(INDIRECT($A31&amp;"!W５"),"")</f>
        <v/>
      </c>
      <c r="AC31" s="101" t="str" cm="1">
        <f t="array" aca="1" ref="AC31" ca="1">IFERROR(INDIRECT($A31&amp;"!W1４"),"")</f>
        <v/>
      </c>
      <c r="AD31" s="95" t="str" cm="1">
        <f t="array" aca="1" ref="AD31" ca="1">IFERROR(INDIRECT($A31&amp;"!W1５"),"")</f>
        <v/>
      </c>
      <c r="AE31" s="95" t="str" cm="1">
        <f t="array" aca="1" ref="AE31" ca="1">IFERROR(INDIRECT($A31&amp;"!W1６"),"")</f>
        <v/>
      </c>
      <c r="AF31" s="95" t="str" cm="1">
        <f t="array" aca="1" ref="AF31" ca="1">IFERROR(INDIRECT($A31&amp;"!W１７"),"")</f>
        <v/>
      </c>
      <c r="AG31" s="95" t="str" cm="1">
        <f t="array" aca="1" ref="AG31" ca="1">IFERROR(INDIRECT($A31&amp;"!W1８"),"")</f>
        <v/>
      </c>
      <c r="AH31" s="95" t="str" cm="1">
        <f t="array" aca="1" ref="AH31" ca="1">IFERROR(INDIRECT($A31&amp;"!W１９"),"")</f>
        <v/>
      </c>
      <c r="AI31" s="102" t="str" cm="1">
        <f t="array" aca="1" ref="AI31" ca="1">IFERROR(INDIRECT($A31&amp;"!W２０"),"")</f>
        <v/>
      </c>
      <c r="AJ31" s="102" t="str" cm="1">
        <f t="array" aca="1" ref="AJ31" ca="1">IFERROR(INDIRECT($A31&amp;"!W２１"),"")</f>
        <v/>
      </c>
      <c r="AK31" s="95" t="str" cm="1">
        <f t="array" aca="1" ref="AK31" ca="1">IFERROR(INDIRECT($A31&amp;"!w２２"),"")</f>
        <v/>
      </c>
      <c r="AL31" s="103" t="str" cm="1">
        <f t="array" aca="1" ref="AL31" ca="1">IFERROR(INDIRECT($A31&amp;"!W２３ "),"")</f>
        <v/>
      </c>
      <c r="AM31" s="102" t="str" cm="1">
        <f t="array" aca="1" ref="AM31" ca="1">IFERROR(INDIRECT($A31&amp;"!W２6"),"")</f>
        <v/>
      </c>
      <c r="AN31" s="102" t="str" cm="1">
        <f t="array" aca="1" ref="AN31" ca="1">IFERROR(INDIRECT($A31&amp;"!W29"),"")</f>
        <v/>
      </c>
      <c r="AO31" s="102" t="str" cm="1">
        <f t="array" aca="1" ref="AO31" ca="1">IFERROR(INDIRECT($A31&amp;"!W3０"),"")</f>
        <v/>
      </c>
      <c r="AP31" s="102" t="str" cm="1">
        <f t="array" aca="1" ref="AP31" ca="1">IFERROR(INDIRECT($A31&amp;"!W3２"),"")</f>
        <v/>
      </c>
      <c r="AQ31" s="102" t="str" cm="1">
        <f t="array" aca="1" ref="AQ31" ca="1">IFERROR(INDIRECT($A31&amp;"!Z30"),"")</f>
        <v/>
      </c>
      <c r="AR31" s="102" t="str" cm="1">
        <f t="array" aca="1" ref="AR31" ca="1">IFERROR(INDIRECT($A31&amp;"!z33"),"")</f>
        <v/>
      </c>
      <c r="AS31" s="102" t="str" cm="1">
        <f t="array" aca="1" ref="AS31" ca="1">IFERROR(INDIRECT($A31&amp;"!w３４"),"")</f>
        <v/>
      </c>
      <c r="AT31" s="102" t="str" cm="1">
        <f t="array" aca="1" ref="AT31" ca="1">IFERROR(INDIRECT($A31&amp;"!K30"),"")</f>
        <v/>
      </c>
      <c r="AU31" s="102" t="str" cm="1">
        <f t="array" aca="1" ref="AU31" ca="1">IFERROR(INDIRECT($A31&amp;"!AS32"),"")</f>
        <v/>
      </c>
      <c r="AV31" s="102" t="str" cm="1">
        <f t="array" aca="1" ref="AV31" ca="1">IFERROR(INDIRECT($A31&amp;"!K31"),"")</f>
        <v/>
      </c>
      <c r="AW31" s="102" t="str" cm="1">
        <f t="array" aca="1" ref="AW31" ca="1">IFERROR(INDIRECT($A31&amp;"!U37"),"")</f>
        <v/>
      </c>
      <c r="AX31" s="102" t="str" cm="1">
        <f t="array" aca="1" ref="AX31" ca="1">IFERROR(INDIRECT($A31&amp;"!U38"),"")</f>
        <v/>
      </c>
      <c r="AY31" s="102" t="str" cm="1">
        <f t="array" aca="1" ref="AY31" ca="1">IFERROR(INDIRECT($A31&amp;"!U39"),"")</f>
        <v/>
      </c>
      <c r="AZ31" s="102" t="str" cm="1">
        <f t="array" aca="1" ref="AZ31" ca="1">IFERROR(INDIRECT($A31&amp;"!W37"),"")</f>
        <v/>
      </c>
      <c r="BA31" s="102" t="str" cm="1">
        <f t="array" aca="1" ref="BA31" ca="1">IFERROR(INDIRECT($A31&amp;"!W39"),"")</f>
        <v/>
      </c>
      <c r="BB31" s="102" t="str" cm="1">
        <f t="array" aca="1" ref="BB31" ca="1">IFERROR(INDIRECT($A31&amp;"!AB37"),"")</f>
        <v/>
      </c>
      <c r="BC31" s="102" t="str" cm="1">
        <f t="array" aca="1" ref="BC31" ca="1">IFERROR(INDIRECT($A31&amp;"!AB38"),"")</f>
        <v/>
      </c>
      <c r="BD31" s="102" t="str" cm="1">
        <f t="array" aca="1" ref="BD31" ca="1">IFERROR(INDIRECT($A31&amp;"!AB39"),"")</f>
        <v/>
      </c>
      <c r="BE31" s="102" t="str" cm="1">
        <f t="array" aca="1" ref="BE31" ca="1">IFERROR(INDIRECT($A31&amp;"!A54"),"")</f>
        <v/>
      </c>
      <c r="BF31" s="102" t="str" cm="1">
        <f t="array" aca="1" ref="BF31" ca="1">IFERROR(INDIRECT($A31&amp;"!A56"),"")</f>
        <v/>
      </c>
      <c r="BG31" s="102" t="str" cm="1">
        <f t="array" aca="1" ref="BG31" ca="1">IFERROR(INDIRECT($A31&amp;"!A59"),"")</f>
        <v/>
      </c>
      <c r="BH31" s="102" t="str" cm="1">
        <f t="array" aca="1" ref="BH31" ca="1">IFERROR(INDIRECT($A31&amp;"!A61"),"")</f>
        <v/>
      </c>
      <c r="BI31" s="102" t="str" cm="1">
        <f t="array" aca="1" ref="BI31" ca="1">IFERROR(INDIRECT($A31&amp;"!A70"),"")</f>
        <v/>
      </c>
      <c r="BJ31" s="102" t="str" cm="1">
        <f t="array" aca="1" ref="BJ31" ca="1">IFERROR(INDIRECT($A31&amp;"!A73"),"")</f>
        <v/>
      </c>
      <c r="BK31" s="102" t="str" cm="1">
        <f t="array" aca="1" ref="BK31" ca="1">IFERROR(INDIRECT($A31&amp;"!A76"),"")</f>
        <v/>
      </c>
      <c r="BL31" s="95" t="str" cm="1">
        <f t="array" aca="1" ref="BL31" ca="1">IFERROR(INDIRECT($A31&amp;"!A80"),"")</f>
        <v/>
      </c>
      <c r="BM31" s="95" t="str" cm="1">
        <f t="array" aca="1" ref="BM31" ca="1">IFERROR(INDIRECT($A31&amp;"!U45"),"")</f>
        <v/>
      </c>
      <c r="BN31" s="95" t="str" cm="1">
        <f t="array" aca="1" ref="BN31" ca="1">IFERROR(INDIRECT($A31&amp;"!ｘ45"),"")</f>
        <v/>
      </c>
      <c r="BO31" s="95" t="str" cm="1">
        <f t="array" aca="1" ref="BO31" ca="1">IFERROR(INDIRECT($A31&amp;"!U46"),"")</f>
        <v/>
      </c>
      <c r="BP31" s="95" t="str" cm="1">
        <f t="array" aca="1" ref="BP31" ca="1">IFERROR(INDIRECT($A31&amp;"!U4７"),"")</f>
        <v/>
      </c>
      <c r="BQ31" s="95"/>
      <c r="BR31" s="95"/>
      <c r="BS31" s="95"/>
      <c r="BT31" s="95"/>
      <c r="BU31" s="95"/>
      <c r="BV31" s="95"/>
      <c r="BW31" s="95"/>
      <c r="BX31" s="95"/>
      <c r="BY31" s="95"/>
      <c r="BZ31" s="95"/>
      <c r="CA31" s="95"/>
    </row>
    <row r="32" spans="1:79">
      <c r="A32" s="95">
        <v>28</v>
      </c>
      <c r="B32" s="96" t="str">
        <f t="shared" si="1"/>
        <v>Link</v>
      </c>
      <c r="C32" s="95" t="str" cm="1">
        <f t="array" aca="1" ref="C32" ca="1">IFERROR(INDIRECT($A32&amp;"!ｋ８"),"")</f>
        <v/>
      </c>
      <c r="D32" s="95" t="str" cm="1">
        <f t="array" aca="1" ref="D32" ca="1">IFERROR(INDIRECT($A32&amp;"!ｋ９"),"")</f>
        <v/>
      </c>
      <c r="E32" s="97" t="str" cm="1">
        <f t="array" aca="1" ref="E32" ca="1">IFERROR(INDIRECT($A32&amp;"!AQ10"),"")</f>
        <v/>
      </c>
      <c r="F32" s="97" t="str" cm="1">
        <f t="array" aca="1" ref="F32" ca="1">IFERROR(INDIRECT($A32&amp;"!AQ11"),"")</f>
        <v/>
      </c>
      <c r="G32" s="95" t="str" cm="1">
        <f t="array" aca="1" ref="G32" ca="1">IFERROR(INDIRECT($A32&amp;"!I42"),"")</f>
        <v/>
      </c>
      <c r="H32" s="95" t="str" cm="1">
        <f t="array" aca="1" ref="H32" ca="1">IFERROR(INDIRECT($A32&amp;"!L42"),"")</f>
        <v/>
      </c>
      <c r="I32" s="95" t="str" cm="1">
        <f t="array" aca="1" ref="I32" ca="1">IFERROR(INDIRECT($A32&amp;"!I43"),"")</f>
        <v/>
      </c>
      <c r="J32" s="95" t="str" cm="1">
        <f t="array" aca="1" ref="J32" ca="1">IFERROR(INDIRECT($A32&amp;"!L43"),"")</f>
        <v/>
      </c>
      <c r="K32" s="95" t="str" cm="1">
        <f t="array" aca="1" ref="K32" ca="1">IFERROR(INDIRECT($A32&amp;"!I44"),"")</f>
        <v/>
      </c>
      <c r="L32" s="95" t="str" cm="1">
        <f t="array" aca="1" ref="L32" ca="1">IFERROR(INDIRECT($A32&amp;"!L44"),"")</f>
        <v/>
      </c>
      <c r="M32" s="95" t="str" cm="1">
        <f t="array" aca="1" ref="M32" ca="1">IFERROR(INDIRECT($A32&amp;"!I45"),"")</f>
        <v/>
      </c>
      <c r="N32" s="95" t="str" cm="1">
        <f t="array" aca="1" ref="N32" ca="1">IFERROR(INDIRECT($A32&amp;"!L45"),"")</f>
        <v/>
      </c>
      <c r="O32" s="95" t="str" cm="1">
        <f t="array" aca="1" ref="O32" ca="1">IFERROR(INDIRECT($A32&amp;"!D18"),"")</f>
        <v/>
      </c>
      <c r="P32" s="95" t="str" cm="1">
        <f t="array" aca="1" ref="P32" ca="1">IFERROR(INDIRECT($A32&amp;"!D19"),"")</f>
        <v/>
      </c>
      <c r="Q32" s="95" t="str" cm="1">
        <f t="array" aca="1" ref="Q32" ca="1">IFERROR(INDIRECT($A32&amp;"!D20"),"")</f>
        <v/>
      </c>
      <c r="R32" s="95" t="str" cm="1">
        <f t="array" aca="1" ref="R32" ca="1">IFERROR(INDIRECT($A32&amp;"!AS34"),"")</f>
        <v/>
      </c>
      <c r="S32" s="95" t="str" cm="1">
        <f t="array" aca="1" ref="S32" ca="1">IFERROR(INDIRECT($A32&amp;"!W3"),"")</f>
        <v/>
      </c>
      <c r="T32" s="98" t="str" cm="1">
        <f t="array" aca="1" ref="T32" ca="1">IFERROR(INDIRECT($A32&amp;"!AQ3"),"")</f>
        <v/>
      </c>
      <c r="U32" s="98" t="str" cm="1">
        <f t="array" aca="1" ref="U32" ca="1">IFERROR(INDIRECT($A32&amp;"!AQ4"),"")</f>
        <v/>
      </c>
      <c r="V32" s="98" t="str" cm="1">
        <f t="array" aca="1" ref="V32" ca="1">IFERROR(INDIRECT($A32&amp;"!AQ5"),"")</f>
        <v/>
      </c>
      <c r="W32" s="98" t="str" cm="1">
        <f t="array" aca="1" ref="W32" ca="1">IFERROR(INDIRECT($A32&amp;"!AQ6"),"")</f>
        <v/>
      </c>
      <c r="X32" s="99" t="str" cm="1">
        <f t="array" aca="1" ref="X32" ca="1">IFERROR(INDIRECT($A32&amp;"!AQ7"),"")</f>
        <v/>
      </c>
      <c r="Y32" s="100" t="str" cm="1">
        <f t="array" aca="1" ref="Y32" ca="1">IFERROR(INDIRECT($A32&amp;"!AQ1３"),"")</f>
        <v/>
      </c>
      <c r="Z32" s="98" t="str" cm="1">
        <f t="array" aca="1" ref="Z32" ca="1">IFERROR(INDIRECT($A32&amp;"!AQ8"),"")</f>
        <v/>
      </c>
      <c r="AA32" s="95" t="str" cm="1">
        <f t="array" aca="1" ref="AA32" ca="1">IFERROR(INDIRECT($A32&amp;"!W４"),"")</f>
        <v/>
      </c>
      <c r="AB32" s="95" t="str" cm="1">
        <f t="array" aca="1" ref="AB32" ca="1">IFERROR(INDIRECT($A32&amp;"!W５"),"")</f>
        <v/>
      </c>
      <c r="AC32" s="101" t="str" cm="1">
        <f t="array" aca="1" ref="AC32" ca="1">IFERROR(INDIRECT($A32&amp;"!W1４"),"")</f>
        <v/>
      </c>
      <c r="AD32" s="95" t="str" cm="1">
        <f t="array" aca="1" ref="AD32" ca="1">IFERROR(INDIRECT($A32&amp;"!W1５"),"")</f>
        <v/>
      </c>
      <c r="AE32" s="95" t="str" cm="1">
        <f t="array" aca="1" ref="AE32" ca="1">IFERROR(INDIRECT($A32&amp;"!W1６"),"")</f>
        <v/>
      </c>
      <c r="AF32" s="95" t="str" cm="1">
        <f t="array" aca="1" ref="AF32" ca="1">IFERROR(INDIRECT($A32&amp;"!W１７"),"")</f>
        <v/>
      </c>
      <c r="AG32" s="95" t="str" cm="1">
        <f t="array" aca="1" ref="AG32" ca="1">IFERROR(INDIRECT($A32&amp;"!W1８"),"")</f>
        <v/>
      </c>
      <c r="AH32" s="95" t="str" cm="1">
        <f t="array" aca="1" ref="AH32" ca="1">IFERROR(INDIRECT($A32&amp;"!W１９"),"")</f>
        <v/>
      </c>
      <c r="AI32" s="102" t="str" cm="1">
        <f t="array" aca="1" ref="AI32" ca="1">IFERROR(INDIRECT($A32&amp;"!W２０"),"")</f>
        <v/>
      </c>
      <c r="AJ32" s="102" t="str" cm="1">
        <f t="array" aca="1" ref="AJ32" ca="1">IFERROR(INDIRECT($A32&amp;"!W２１"),"")</f>
        <v/>
      </c>
      <c r="AK32" s="95" t="str" cm="1">
        <f t="array" aca="1" ref="AK32" ca="1">IFERROR(INDIRECT($A32&amp;"!w２２"),"")</f>
        <v/>
      </c>
      <c r="AL32" s="103" t="str" cm="1">
        <f t="array" aca="1" ref="AL32" ca="1">IFERROR(INDIRECT($A32&amp;"!W２３ "),"")</f>
        <v/>
      </c>
      <c r="AM32" s="102" t="str" cm="1">
        <f t="array" aca="1" ref="AM32" ca="1">IFERROR(INDIRECT($A32&amp;"!W２6"),"")</f>
        <v/>
      </c>
      <c r="AN32" s="102" t="str" cm="1">
        <f t="array" aca="1" ref="AN32" ca="1">IFERROR(INDIRECT($A32&amp;"!W29"),"")</f>
        <v/>
      </c>
      <c r="AO32" s="102" t="str" cm="1">
        <f t="array" aca="1" ref="AO32" ca="1">IFERROR(INDIRECT($A32&amp;"!W3０"),"")</f>
        <v/>
      </c>
      <c r="AP32" s="102" t="str" cm="1">
        <f t="array" aca="1" ref="AP32" ca="1">IFERROR(INDIRECT($A32&amp;"!W3２"),"")</f>
        <v/>
      </c>
      <c r="AQ32" s="102" t="str" cm="1">
        <f t="array" aca="1" ref="AQ32" ca="1">IFERROR(INDIRECT($A32&amp;"!Z30"),"")</f>
        <v/>
      </c>
      <c r="AR32" s="102" t="str" cm="1">
        <f t="array" aca="1" ref="AR32" ca="1">IFERROR(INDIRECT($A32&amp;"!z33"),"")</f>
        <v/>
      </c>
      <c r="AS32" s="102" t="str" cm="1">
        <f t="array" aca="1" ref="AS32" ca="1">IFERROR(INDIRECT($A32&amp;"!w３４"),"")</f>
        <v/>
      </c>
      <c r="AT32" s="102" t="str" cm="1">
        <f t="array" aca="1" ref="AT32" ca="1">IFERROR(INDIRECT($A32&amp;"!K30"),"")</f>
        <v/>
      </c>
      <c r="AU32" s="102" t="str" cm="1">
        <f t="array" aca="1" ref="AU32" ca="1">IFERROR(INDIRECT($A32&amp;"!AS32"),"")</f>
        <v/>
      </c>
      <c r="AV32" s="102" t="str" cm="1">
        <f t="array" aca="1" ref="AV32" ca="1">IFERROR(INDIRECT($A32&amp;"!K31"),"")</f>
        <v/>
      </c>
      <c r="AW32" s="102" t="str" cm="1">
        <f t="array" aca="1" ref="AW32" ca="1">IFERROR(INDIRECT($A32&amp;"!U37"),"")</f>
        <v/>
      </c>
      <c r="AX32" s="102" t="str" cm="1">
        <f t="array" aca="1" ref="AX32" ca="1">IFERROR(INDIRECT($A32&amp;"!U38"),"")</f>
        <v/>
      </c>
      <c r="AY32" s="102" t="str" cm="1">
        <f t="array" aca="1" ref="AY32" ca="1">IFERROR(INDIRECT($A32&amp;"!U39"),"")</f>
        <v/>
      </c>
      <c r="AZ32" s="102" t="str" cm="1">
        <f t="array" aca="1" ref="AZ32" ca="1">IFERROR(INDIRECT($A32&amp;"!W37"),"")</f>
        <v/>
      </c>
      <c r="BA32" s="102" t="str" cm="1">
        <f t="array" aca="1" ref="BA32" ca="1">IFERROR(INDIRECT($A32&amp;"!W39"),"")</f>
        <v/>
      </c>
      <c r="BB32" s="102" t="str" cm="1">
        <f t="array" aca="1" ref="BB32" ca="1">IFERROR(INDIRECT($A32&amp;"!AB37"),"")</f>
        <v/>
      </c>
      <c r="BC32" s="102" t="str" cm="1">
        <f t="array" aca="1" ref="BC32" ca="1">IFERROR(INDIRECT($A32&amp;"!AB38"),"")</f>
        <v/>
      </c>
      <c r="BD32" s="102" t="str" cm="1">
        <f t="array" aca="1" ref="BD32" ca="1">IFERROR(INDIRECT($A32&amp;"!AB39"),"")</f>
        <v/>
      </c>
      <c r="BE32" s="102" t="str" cm="1">
        <f t="array" aca="1" ref="BE32" ca="1">IFERROR(INDIRECT($A32&amp;"!A54"),"")</f>
        <v/>
      </c>
      <c r="BF32" s="102" t="str" cm="1">
        <f t="array" aca="1" ref="BF32" ca="1">IFERROR(INDIRECT($A32&amp;"!A56"),"")</f>
        <v/>
      </c>
      <c r="BG32" s="102" t="str" cm="1">
        <f t="array" aca="1" ref="BG32" ca="1">IFERROR(INDIRECT($A32&amp;"!A59"),"")</f>
        <v/>
      </c>
      <c r="BH32" s="102" t="str" cm="1">
        <f t="array" aca="1" ref="BH32" ca="1">IFERROR(INDIRECT($A32&amp;"!A61"),"")</f>
        <v/>
      </c>
      <c r="BI32" s="102" t="str" cm="1">
        <f t="array" aca="1" ref="BI32" ca="1">IFERROR(INDIRECT($A32&amp;"!A70"),"")</f>
        <v/>
      </c>
      <c r="BJ32" s="102" t="str" cm="1">
        <f t="array" aca="1" ref="BJ32" ca="1">IFERROR(INDIRECT($A32&amp;"!A73"),"")</f>
        <v/>
      </c>
      <c r="BK32" s="102" t="str" cm="1">
        <f t="array" aca="1" ref="BK32" ca="1">IFERROR(INDIRECT($A32&amp;"!A76"),"")</f>
        <v/>
      </c>
      <c r="BL32" s="95" t="str" cm="1">
        <f t="array" aca="1" ref="BL32" ca="1">IFERROR(INDIRECT($A32&amp;"!A80"),"")</f>
        <v/>
      </c>
      <c r="BM32" s="95" t="str" cm="1">
        <f t="array" aca="1" ref="BM32" ca="1">IFERROR(INDIRECT($A32&amp;"!U45"),"")</f>
        <v/>
      </c>
      <c r="BN32" s="95" t="str" cm="1">
        <f t="array" aca="1" ref="BN32" ca="1">IFERROR(INDIRECT($A32&amp;"!ｘ45"),"")</f>
        <v/>
      </c>
      <c r="BO32" s="95" t="str" cm="1">
        <f t="array" aca="1" ref="BO32" ca="1">IFERROR(INDIRECT($A32&amp;"!U46"),"")</f>
        <v/>
      </c>
      <c r="BP32" s="95" t="str" cm="1">
        <f t="array" aca="1" ref="BP32" ca="1">IFERROR(INDIRECT($A32&amp;"!U4７"),"")</f>
        <v/>
      </c>
      <c r="BQ32" s="95"/>
      <c r="BR32" s="95"/>
      <c r="BS32" s="95"/>
      <c r="BT32" s="95"/>
      <c r="BU32" s="95"/>
      <c r="BV32" s="95"/>
      <c r="BW32" s="95"/>
      <c r="BX32" s="95"/>
      <c r="BY32" s="95"/>
      <c r="BZ32" s="95"/>
      <c r="CA32" s="95"/>
    </row>
    <row r="33" spans="1:79">
      <c r="A33" s="95">
        <v>29</v>
      </c>
      <c r="B33" s="96" t="str">
        <f t="shared" si="1"/>
        <v>Link</v>
      </c>
      <c r="C33" s="95" t="str" cm="1">
        <f t="array" aca="1" ref="C33" ca="1">IFERROR(INDIRECT($A33&amp;"!ｋ８"),"")</f>
        <v/>
      </c>
      <c r="D33" s="95" t="str" cm="1">
        <f t="array" aca="1" ref="D33" ca="1">IFERROR(INDIRECT($A33&amp;"!ｋ９"),"")</f>
        <v/>
      </c>
      <c r="E33" s="97" t="str" cm="1">
        <f t="array" aca="1" ref="E33" ca="1">IFERROR(INDIRECT($A33&amp;"!AQ10"),"")</f>
        <v/>
      </c>
      <c r="F33" s="97" t="str" cm="1">
        <f t="array" aca="1" ref="F33" ca="1">IFERROR(INDIRECT($A33&amp;"!AQ11"),"")</f>
        <v/>
      </c>
      <c r="G33" s="95" t="str" cm="1">
        <f t="array" aca="1" ref="G33" ca="1">IFERROR(INDIRECT($A33&amp;"!I42"),"")</f>
        <v/>
      </c>
      <c r="H33" s="95" t="str" cm="1">
        <f t="array" aca="1" ref="H33" ca="1">IFERROR(INDIRECT($A33&amp;"!L42"),"")</f>
        <v/>
      </c>
      <c r="I33" s="95" t="str" cm="1">
        <f t="array" aca="1" ref="I33" ca="1">IFERROR(INDIRECT($A33&amp;"!I43"),"")</f>
        <v/>
      </c>
      <c r="J33" s="95" t="str" cm="1">
        <f t="array" aca="1" ref="J33" ca="1">IFERROR(INDIRECT($A33&amp;"!L43"),"")</f>
        <v/>
      </c>
      <c r="K33" s="95" t="str" cm="1">
        <f t="array" aca="1" ref="K33" ca="1">IFERROR(INDIRECT($A33&amp;"!I44"),"")</f>
        <v/>
      </c>
      <c r="L33" s="95" t="str" cm="1">
        <f t="array" aca="1" ref="L33" ca="1">IFERROR(INDIRECT($A33&amp;"!L44"),"")</f>
        <v/>
      </c>
      <c r="M33" s="95" t="str" cm="1">
        <f t="array" aca="1" ref="M33" ca="1">IFERROR(INDIRECT($A33&amp;"!I45"),"")</f>
        <v/>
      </c>
      <c r="N33" s="95" t="str" cm="1">
        <f t="array" aca="1" ref="N33" ca="1">IFERROR(INDIRECT($A33&amp;"!L45"),"")</f>
        <v/>
      </c>
      <c r="O33" s="95" t="str" cm="1">
        <f t="array" aca="1" ref="O33" ca="1">IFERROR(INDIRECT($A33&amp;"!D18"),"")</f>
        <v/>
      </c>
      <c r="P33" s="95" t="str" cm="1">
        <f t="array" aca="1" ref="P33" ca="1">IFERROR(INDIRECT($A33&amp;"!D19"),"")</f>
        <v/>
      </c>
      <c r="Q33" s="95" t="str" cm="1">
        <f t="array" aca="1" ref="Q33" ca="1">IFERROR(INDIRECT($A33&amp;"!D20"),"")</f>
        <v/>
      </c>
      <c r="R33" s="95" t="str" cm="1">
        <f t="array" aca="1" ref="R33" ca="1">IFERROR(INDIRECT($A33&amp;"!AS34"),"")</f>
        <v/>
      </c>
      <c r="S33" s="95" t="str" cm="1">
        <f t="array" aca="1" ref="S33" ca="1">IFERROR(INDIRECT($A33&amp;"!W3"),"")</f>
        <v/>
      </c>
      <c r="T33" s="98" t="str" cm="1">
        <f t="array" aca="1" ref="T33" ca="1">IFERROR(INDIRECT($A33&amp;"!AQ3"),"")</f>
        <v/>
      </c>
      <c r="U33" s="98" t="str" cm="1">
        <f t="array" aca="1" ref="U33" ca="1">IFERROR(INDIRECT($A33&amp;"!AQ4"),"")</f>
        <v/>
      </c>
      <c r="V33" s="98" t="str" cm="1">
        <f t="array" aca="1" ref="V33" ca="1">IFERROR(INDIRECT($A33&amp;"!AQ5"),"")</f>
        <v/>
      </c>
      <c r="W33" s="98" t="str" cm="1">
        <f t="array" aca="1" ref="W33" ca="1">IFERROR(INDIRECT($A33&amp;"!AQ6"),"")</f>
        <v/>
      </c>
      <c r="X33" s="99" t="str" cm="1">
        <f t="array" aca="1" ref="X33" ca="1">IFERROR(INDIRECT($A33&amp;"!AQ7"),"")</f>
        <v/>
      </c>
      <c r="Y33" s="100" t="str" cm="1">
        <f t="array" aca="1" ref="Y33" ca="1">IFERROR(INDIRECT($A33&amp;"!AQ1３"),"")</f>
        <v/>
      </c>
      <c r="Z33" s="98" t="str" cm="1">
        <f t="array" aca="1" ref="Z33" ca="1">IFERROR(INDIRECT($A33&amp;"!AQ8"),"")</f>
        <v/>
      </c>
      <c r="AA33" s="95" t="str" cm="1">
        <f t="array" aca="1" ref="AA33" ca="1">IFERROR(INDIRECT($A33&amp;"!W４"),"")</f>
        <v/>
      </c>
      <c r="AB33" s="95" t="str" cm="1">
        <f t="array" aca="1" ref="AB33" ca="1">IFERROR(INDIRECT($A33&amp;"!W５"),"")</f>
        <v/>
      </c>
      <c r="AC33" s="101" t="str" cm="1">
        <f t="array" aca="1" ref="AC33" ca="1">IFERROR(INDIRECT($A33&amp;"!W1４"),"")</f>
        <v/>
      </c>
      <c r="AD33" s="95" t="str" cm="1">
        <f t="array" aca="1" ref="AD33" ca="1">IFERROR(INDIRECT($A33&amp;"!W1５"),"")</f>
        <v/>
      </c>
      <c r="AE33" s="95" t="str" cm="1">
        <f t="array" aca="1" ref="AE33" ca="1">IFERROR(INDIRECT($A33&amp;"!W1６"),"")</f>
        <v/>
      </c>
      <c r="AF33" s="95" t="str" cm="1">
        <f t="array" aca="1" ref="AF33" ca="1">IFERROR(INDIRECT($A33&amp;"!W１７"),"")</f>
        <v/>
      </c>
      <c r="AG33" s="95" t="str" cm="1">
        <f t="array" aca="1" ref="AG33" ca="1">IFERROR(INDIRECT($A33&amp;"!W1８"),"")</f>
        <v/>
      </c>
      <c r="AH33" s="95" t="str" cm="1">
        <f t="array" aca="1" ref="AH33" ca="1">IFERROR(INDIRECT($A33&amp;"!W１９"),"")</f>
        <v/>
      </c>
      <c r="AI33" s="102" t="str" cm="1">
        <f t="array" aca="1" ref="AI33" ca="1">IFERROR(INDIRECT($A33&amp;"!W２０"),"")</f>
        <v/>
      </c>
      <c r="AJ33" s="102" t="str" cm="1">
        <f t="array" aca="1" ref="AJ33" ca="1">IFERROR(INDIRECT($A33&amp;"!W２１"),"")</f>
        <v/>
      </c>
      <c r="AK33" s="95" t="str" cm="1">
        <f t="array" aca="1" ref="AK33" ca="1">IFERROR(INDIRECT($A33&amp;"!w２２"),"")</f>
        <v/>
      </c>
      <c r="AL33" s="103" t="str" cm="1">
        <f t="array" aca="1" ref="AL33" ca="1">IFERROR(INDIRECT($A33&amp;"!W２３ "),"")</f>
        <v/>
      </c>
      <c r="AM33" s="102" t="str" cm="1">
        <f t="array" aca="1" ref="AM33" ca="1">IFERROR(INDIRECT($A33&amp;"!W２6"),"")</f>
        <v/>
      </c>
      <c r="AN33" s="102" t="str" cm="1">
        <f t="array" aca="1" ref="AN33" ca="1">IFERROR(INDIRECT($A33&amp;"!W29"),"")</f>
        <v/>
      </c>
      <c r="AO33" s="102" t="str" cm="1">
        <f t="array" aca="1" ref="AO33" ca="1">IFERROR(INDIRECT($A33&amp;"!W3０"),"")</f>
        <v/>
      </c>
      <c r="AP33" s="102" t="str" cm="1">
        <f t="array" aca="1" ref="AP33" ca="1">IFERROR(INDIRECT($A33&amp;"!W3２"),"")</f>
        <v/>
      </c>
      <c r="AQ33" s="102" t="str" cm="1">
        <f t="array" aca="1" ref="AQ33" ca="1">IFERROR(INDIRECT($A33&amp;"!Z30"),"")</f>
        <v/>
      </c>
      <c r="AR33" s="102" t="str" cm="1">
        <f t="array" aca="1" ref="AR33" ca="1">IFERROR(INDIRECT($A33&amp;"!z33"),"")</f>
        <v/>
      </c>
      <c r="AS33" s="102" t="str" cm="1">
        <f t="array" aca="1" ref="AS33" ca="1">IFERROR(INDIRECT($A33&amp;"!w３４"),"")</f>
        <v/>
      </c>
      <c r="AT33" s="102" t="str" cm="1">
        <f t="array" aca="1" ref="AT33" ca="1">IFERROR(INDIRECT($A33&amp;"!K30"),"")</f>
        <v/>
      </c>
      <c r="AU33" s="102" t="str" cm="1">
        <f t="array" aca="1" ref="AU33" ca="1">IFERROR(INDIRECT($A33&amp;"!AS32"),"")</f>
        <v/>
      </c>
      <c r="AV33" s="102" t="str" cm="1">
        <f t="array" aca="1" ref="AV33" ca="1">IFERROR(INDIRECT($A33&amp;"!K31"),"")</f>
        <v/>
      </c>
      <c r="AW33" s="102" t="str" cm="1">
        <f t="array" aca="1" ref="AW33" ca="1">IFERROR(INDIRECT($A33&amp;"!U37"),"")</f>
        <v/>
      </c>
      <c r="AX33" s="102" t="str" cm="1">
        <f t="array" aca="1" ref="AX33" ca="1">IFERROR(INDIRECT($A33&amp;"!U38"),"")</f>
        <v/>
      </c>
      <c r="AY33" s="102" t="str" cm="1">
        <f t="array" aca="1" ref="AY33" ca="1">IFERROR(INDIRECT($A33&amp;"!U39"),"")</f>
        <v/>
      </c>
      <c r="AZ33" s="102" t="str" cm="1">
        <f t="array" aca="1" ref="AZ33" ca="1">IFERROR(INDIRECT($A33&amp;"!W37"),"")</f>
        <v/>
      </c>
      <c r="BA33" s="102" t="str" cm="1">
        <f t="array" aca="1" ref="BA33" ca="1">IFERROR(INDIRECT($A33&amp;"!W39"),"")</f>
        <v/>
      </c>
      <c r="BB33" s="102" t="str" cm="1">
        <f t="array" aca="1" ref="BB33" ca="1">IFERROR(INDIRECT($A33&amp;"!AB37"),"")</f>
        <v/>
      </c>
      <c r="BC33" s="102" t="str" cm="1">
        <f t="array" aca="1" ref="BC33" ca="1">IFERROR(INDIRECT($A33&amp;"!AB38"),"")</f>
        <v/>
      </c>
      <c r="BD33" s="102" t="str" cm="1">
        <f t="array" aca="1" ref="BD33" ca="1">IFERROR(INDIRECT($A33&amp;"!AB39"),"")</f>
        <v/>
      </c>
      <c r="BE33" s="102" t="str" cm="1">
        <f t="array" aca="1" ref="BE33" ca="1">IFERROR(INDIRECT($A33&amp;"!A54"),"")</f>
        <v/>
      </c>
      <c r="BF33" s="102" t="str" cm="1">
        <f t="array" aca="1" ref="BF33" ca="1">IFERROR(INDIRECT($A33&amp;"!A56"),"")</f>
        <v/>
      </c>
      <c r="BG33" s="102" t="str" cm="1">
        <f t="array" aca="1" ref="BG33" ca="1">IFERROR(INDIRECT($A33&amp;"!A59"),"")</f>
        <v/>
      </c>
      <c r="BH33" s="102" t="str" cm="1">
        <f t="array" aca="1" ref="BH33" ca="1">IFERROR(INDIRECT($A33&amp;"!A61"),"")</f>
        <v/>
      </c>
      <c r="BI33" s="102" t="str" cm="1">
        <f t="array" aca="1" ref="BI33" ca="1">IFERROR(INDIRECT($A33&amp;"!A70"),"")</f>
        <v/>
      </c>
      <c r="BJ33" s="102" t="str" cm="1">
        <f t="array" aca="1" ref="BJ33" ca="1">IFERROR(INDIRECT($A33&amp;"!A73"),"")</f>
        <v/>
      </c>
      <c r="BK33" s="102" t="str" cm="1">
        <f t="array" aca="1" ref="BK33" ca="1">IFERROR(INDIRECT($A33&amp;"!A76"),"")</f>
        <v/>
      </c>
      <c r="BL33" s="95" t="str" cm="1">
        <f t="array" aca="1" ref="BL33" ca="1">IFERROR(INDIRECT($A33&amp;"!A80"),"")</f>
        <v/>
      </c>
      <c r="BM33" s="95" t="str" cm="1">
        <f t="array" aca="1" ref="BM33" ca="1">IFERROR(INDIRECT($A33&amp;"!U45"),"")</f>
        <v/>
      </c>
      <c r="BN33" s="95" t="str" cm="1">
        <f t="array" aca="1" ref="BN33" ca="1">IFERROR(INDIRECT($A33&amp;"!ｘ45"),"")</f>
        <v/>
      </c>
      <c r="BO33" s="95" t="str" cm="1">
        <f t="array" aca="1" ref="BO33" ca="1">IFERROR(INDIRECT($A33&amp;"!U46"),"")</f>
        <v/>
      </c>
      <c r="BP33" s="95" t="str" cm="1">
        <f t="array" aca="1" ref="BP33" ca="1">IFERROR(INDIRECT($A33&amp;"!U4７"),"")</f>
        <v/>
      </c>
      <c r="BQ33" s="95"/>
      <c r="BR33" s="95"/>
      <c r="BS33" s="95"/>
      <c r="BT33" s="95"/>
      <c r="BU33" s="95"/>
      <c r="BV33" s="95"/>
      <c r="BW33" s="95"/>
      <c r="BX33" s="95"/>
      <c r="BY33" s="95"/>
      <c r="BZ33" s="95"/>
      <c r="CA33" s="95"/>
    </row>
    <row r="34" spans="1:79">
      <c r="A34" s="95">
        <v>30</v>
      </c>
      <c r="B34" s="96" t="str">
        <f t="shared" si="1"/>
        <v>Link</v>
      </c>
      <c r="C34" s="95" t="str" cm="1">
        <f t="array" aca="1" ref="C34" ca="1">IFERROR(INDIRECT($A34&amp;"!ｋ８"),"")</f>
        <v/>
      </c>
      <c r="D34" s="95" t="str" cm="1">
        <f t="array" aca="1" ref="D34" ca="1">IFERROR(INDIRECT($A34&amp;"!ｋ９"),"")</f>
        <v/>
      </c>
      <c r="E34" s="97" t="str" cm="1">
        <f t="array" aca="1" ref="E34" ca="1">IFERROR(INDIRECT($A34&amp;"!AQ10"),"")</f>
        <v/>
      </c>
      <c r="F34" s="97" t="str" cm="1">
        <f t="array" aca="1" ref="F34" ca="1">IFERROR(INDIRECT($A34&amp;"!AQ11"),"")</f>
        <v/>
      </c>
      <c r="G34" s="95" t="str" cm="1">
        <f t="array" aca="1" ref="G34" ca="1">IFERROR(INDIRECT($A34&amp;"!I42"),"")</f>
        <v/>
      </c>
      <c r="H34" s="95" t="str" cm="1">
        <f t="array" aca="1" ref="H34" ca="1">IFERROR(INDIRECT($A34&amp;"!L42"),"")</f>
        <v/>
      </c>
      <c r="I34" s="95" t="str" cm="1">
        <f t="array" aca="1" ref="I34" ca="1">IFERROR(INDIRECT($A34&amp;"!I43"),"")</f>
        <v/>
      </c>
      <c r="J34" s="95" t="str" cm="1">
        <f t="array" aca="1" ref="J34" ca="1">IFERROR(INDIRECT($A34&amp;"!L43"),"")</f>
        <v/>
      </c>
      <c r="K34" s="95" t="str" cm="1">
        <f t="array" aca="1" ref="K34" ca="1">IFERROR(INDIRECT($A34&amp;"!I44"),"")</f>
        <v/>
      </c>
      <c r="L34" s="95" t="str" cm="1">
        <f t="array" aca="1" ref="L34" ca="1">IFERROR(INDIRECT($A34&amp;"!L44"),"")</f>
        <v/>
      </c>
      <c r="M34" s="95" t="str" cm="1">
        <f t="array" aca="1" ref="M34" ca="1">IFERROR(INDIRECT($A34&amp;"!I45"),"")</f>
        <v/>
      </c>
      <c r="N34" s="95" t="str" cm="1">
        <f t="array" aca="1" ref="N34" ca="1">IFERROR(INDIRECT($A34&amp;"!L45"),"")</f>
        <v/>
      </c>
      <c r="O34" s="95" t="str" cm="1">
        <f t="array" aca="1" ref="O34" ca="1">IFERROR(INDIRECT($A34&amp;"!D18"),"")</f>
        <v/>
      </c>
      <c r="P34" s="95" t="str" cm="1">
        <f t="array" aca="1" ref="P34" ca="1">IFERROR(INDIRECT($A34&amp;"!D19"),"")</f>
        <v/>
      </c>
      <c r="Q34" s="95" t="str" cm="1">
        <f t="array" aca="1" ref="Q34" ca="1">IFERROR(INDIRECT($A34&amp;"!D20"),"")</f>
        <v/>
      </c>
      <c r="R34" s="95" t="str" cm="1">
        <f t="array" aca="1" ref="R34" ca="1">IFERROR(INDIRECT($A34&amp;"!AS34"),"")</f>
        <v/>
      </c>
      <c r="S34" s="95" t="str" cm="1">
        <f t="array" aca="1" ref="S34" ca="1">IFERROR(INDIRECT($A34&amp;"!W3"),"")</f>
        <v/>
      </c>
      <c r="T34" s="98" t="str" cm="1">
        <f t="array" aca="1" ref="T34" ca="1">IFERROR(INDIRECT($A34&amp;"!AQ3"),"")</f>
        <v/>
      </c>
      <c r="U34" s="98" t="str" cm="1">
        <f t="array" aca="1" ref="U34" ca="1">IFERROR(INDIRECT($A34&amp;"!AQ4"),"")</f>
        <v/>
      </c>
      <c r="V34" s="98" t="str" cm="1">
        <f t="array" aca="1" ref="V34" ca="1">IFERROR(INDIRECT($A34&amp;"!AQ5"),"")</f>
        <v/>
      </c>
      <c r="W34" s="98" t="str" cm="1">
        <f t="array" aca="1" ref="W34" ca="1">IFERROR(INDIRECT($A34&amp;"!AQ6"),"")</f>
        <v/>
      </c>
      <c r="X34" s="99" t="str" cm="1">
        <f t="array" aca="1" ref="X34" ca="1">IFERROR(INDIRECT($A34&amp;"!AQ7"),"")</f>
        <v/>
      </c>
      <c r="Y34" s="100" t="str" cm="1">
        <f t="array" aca="1" ref="Y34" ca="1">IFERROR(INDIRECT($A34&amp;"!AQ1３"),"")</f>
        <v/>
      </c>
      <c r="Z34" s="98" t="str" cm="1">
        <f t="array" aca="1" ref="Z34" ca="1">IFERROR(INDIRECT($A34&amp;"!AQ8"),"")</f>
        <v/>
      </c>
      <c r="AA34" s="95" t="str" cm="1">
        <f t="array" aca="1" ref="AA34" ca="1">IFERROR(INDIRECT($A34&amp;"!W４"),"")</f>
        <v/>
      </c>
      <c r="AB34" s="95" t="str" cm="1">
        <f t="array" aca="1" ref="AB34" ca="1">IFERROR(INDIRECT($A34&amp;"!W５"),"")</f>
        <v/>
      </c>
      <c r="AC34" s="101" t="str" cm="1">
        <f t="array" aca="1" ref="AC34" ca="1">IFERROR(INDIRECT($A34&amp;"!W1４"),"")</f>
        <v/>
      </c>
      <c r="AD34" s="95" t="str" cm="1">
        <f t="array" aca="1" ref="AD34" ca="1">IFERROR(INDIRECT($A34&amp;"!W1５"),"")</f>
        <v/>
      </c>
      <c r="AE34" s="95" t="str" cm="1">
        <f t="array" aca="1" ref="AE34" ca="1">IFERROR(INDIRECT($A34&amp;"!W1６"),"")</f>
        <v/>
      </c>
      <c r="AF34" s="95" t="str" cm="1">
        <f t="array" aca="1" ref="AF34" ca="1">IFERROR(INDIRECT($A34&amp;"!W１７"),"")</f>
        <v/>
      </c>
      <c r="AG34" s="95" t="str" cm="1">
        <f t="array" aca="1" ref="AG34" ca="1">IFERROR(INDIRECT($A34&amp;"!W1８"),"")</f>
        <v/>
      </c>
      <c r="AH34" s="95" t="str" cm="1">
        <f t="array" aca="1" ref="AH34" ca="1">IFERROR(INDIRECT($A34&amp;"!W１９"),"")</f>
        <v/>
      </c>
      <c r="AI34" s="102" t="str" cm="1">
        <f t="array" aca="1" ref="AI34" ca="1">IFERROR(INDIRECT($A34&amp;"!W２０"),"")</f>
        <v/>
      </c>
      <c r="AJ34" s="102" t="str" cm="1">
        <f t="array" aca="1" ref="AJ34" ca="1">IFERROR(INDIRECT($A34&amp;"!W２１"),"")</f>
        <v/>
      </c>
      <c r="AK34" s="95" t="str" cm="1">
        <f t="array" aca="1" ref="AK34" ca="1">IFERROR(INDIRECT($A34&amp;"!w２２"),"")</f>
        <v/>
      </c>
      <c r="AL34" s="103" t="str" cm="1">
        <f t="array" aca="1" ref="AL34" ca="1">IFERROR(INDIRECT($A34&amp;"!W２３ "),"")</f>
        <v/>
      </c>
      <c r="AM34" s="102" t="str" cm="1">
        <f t="array" aca="1" ref="AM34" ca="1">IFERROR(INDIRECT($A34&amp;"!W２6"),"")</f>
        <v/>
      </c>
      <c r="AN34" s="102" t="str" cm="1">
        <f t="array" aca="1" ref="AN34" ca="1">IFERROR(INDIRECT($A34&amp;"!W29"),"")</f>
        <v/>
      </c>
      <c r="AO34" s="102" t="str" cm="1">
        <f t="array" aca="1" ref="AO34" ca="1">IFERROR(INDIRECT($A34&amp;"!W3０"),"")</f>
        <v/>
      </c>
      <c r="AP34" s="102" t="str" cm="1">
        <f t="array" aca="1" ref="AP34" ca="1">IFERROR(INDIRECT($A34&amp;"!W3２"),"")</f>
        <v/>
      </c>
      <c r="AQ34" s="102" t="str" cm="1">
        <f t="array" aca="1" ref="AQ34" ca="1">IFERROR(INDIRECT($A34&amp;"!Z30"),"")</f>
        <v/>
      </c>
      <c r="AR34" s="102" t="str" cm="1">
        <f t="array" aca="1" ref="AR34" ca="1">IFERROR(INDIRECT($A34&amp;"!z33"),"")</f>
        <v/>
      </c>
      <c r="AS34" s="102" t="str" cm="1">
        <f t="array" aca="1" ref="AS34" ca="1">IFERROR(INDIRECT($A34&amp;"!w３４"),"")</f>
        <v/>
      </c>
      <c r="AT34" s="102" t="str" cm="1">
        <f t="array" aca="1" ref="AT34" ca="1">IFERROR(INDIRECT($A34&amp;"!K30"),"")</f>
        <v/>
      </c>
      <c r="AU34" s="102" t="str" cm="1">
        <f t="array" aca="1" ref="AU34" ca="1">IFERROR(INDIRECT($A34&amp;"!AS32"),"")</f>
        <v/>
      </c>
      <c r="AV34" s="102" t="str" cm="1">
        <f t="array" aca="1" ref="AV34" ca="1">IFERROR(INDIRECT($A34&amp;"!K31"),"")</f>
        <v/>
      </c>
      <c r="AW34" s="102" t="str" cm="1">
        <f t="array" aca="1" ref="AW34" ca="1">IFERROR(INDIRECT($A34&amp;"!U37"),"")</f>
        <v/>
      </c>
      <c r="AX34" s="102" t="str" cm="1">
        <f t="array" aca="1" ref="AX34" ca="1">IFERROR(INDIRECT($A34&amp;"!U38"),"")</f>
        <v/>
      </c>
      <c r="AY34" s="102" t="str" cm="1">
        <f t="array" aca="1" ref="AY34" ca="1">IFERROR(INDIRECT($A34&amp;"!U39"),"")</f>
        <v/>
      </c>
      <c r="AZ34" s="102" t="str" cm="1">
        <f t="array" aca="1" ref="AZ34" ca="1">IFERROR(INDIRECT($A34&amp;"!W37"),"")</f>
        <v/>
      </c>
      <c r="BA34" s="102" t="str" cm="1">
        <f t="array" aca="1" ref="BA34" ca="1">IFERROR(INDIRECT($A34&amp;"!W39"),"")</f>
        <v/>
      </c>
      <c r="BB34" s="102" t="str" cm="1">
        <f t="array" aca="1" ref="BB34" ca="1">IFERROR(INDIRECT($A34&amp;"!AB37"),"")</f>
        <v/>
      </c>
      <c r="BC34" s="102" t="str" cm="1">
        <f t="array" aca="1" ref="BC34" ca="1">IFERROR(INDIRECT($A34&amp;"!AB38"),"")</f>
        <v/>
      </c>
      <c r="BD34" s="102" t="str" cm="1">
        <f t="array" aca="1" ref="BD34" ca="1">IFERROR(INDIRECT($A34&amp;"!AB39"),"")</f>
        <v/>
      </c>
      <c r="BE34" s="102" t="str" cm="1">
        <f t="array" aca="1" ref="BE34" ca="1">IFERROR(INDIRECT($A34&amp;"!A54"),"")</f>
        <v/>
      </c>
      <c r="BF34" s="102" t="str" cm="1">
        <f t="array" aca="1" ref="BF34" ca="1">IFERROR(INDIRECT($A34&amp;"!A56"),"")</f>
        <v/>
      </c>
      <c r="BG34" s="102" t="str" cm="1">
        <f t="array" aca="1" ref="BG34" ca="1">IFERROR(INDIRECT($A34&amp;"!A59"),"")</f>
        <v/>
      </c>
      <c r="BH34" s="102" t="str" cm="1">
        <f t="array" aca="1" ref="BH34" ca="1">IFERROR(INDIRECT($A34&amp;"!A61"),"")</f>
        <v/>
      </c>
      <c r="BI34" s="102" t="str" cm="1">
        <f t="array" aca="1" ref="BI34" ca="1">IFERROR(INDIRECT($A34&amp;"!A70"),"")</f>
        <v/>
      </c>
      <c r="BJ34" s="102" t="str" cm="1">
        <f t="array" aca="1" ref="BJ34" ca="1">IFERROR(INDIRECT($A34&amp;"!A73"),"")</f>
        <v/>
      </c>
      <c r="BK34" s="102" t="str" cm="1">
        <f t="array" aca="1" ref="BK34" ca="1">IFERROR(INDIRECT($A34&amp;"!A76"),"")</f>
        <v/>
      </c>
      <c r="BL34" s="95" t="str" cm="1">
        <f t="array" aca="1" ref="BL34" ca="1">IFERROR(INDIRECT($A34&amp;"!A80"),"")</f>
        <v/>
      </c>
      <c r="BM34" s="95" t="str" cm="1">
        <f t="array" aca="1" ref="BM34" ca="1">IFERROR(INDIRECT($A34&amp;"!U45"),"")</f>
        <v/>
      </c>
      <c r="BN34" s="95" t="str" cm="1">
        <f t="array" aca="1" ref="BN34" ca="1">IFERROR(INDIRECT($A34&amp;"!ｘ45"),"")</f>
        <v/>
      </c>
      <c r="BO34" s="95" t="str" cm="1">
        <f t="array" aca="1" ref="BO34" ca="1">IFERROR(INDIRECT($A34&amp;"!U46"),"")</f>
        <v/>
      </c>
      <c r="BP34" s="95" t="str" cm="1">
        <f t="array" aca="1" ref="BP34" ca="1">IFERROR(INDIRECT($A34&amp;"!U4７"),"")</f>
        <v/>
      </c>
      <c r="BQ34" s="95"/>
      <c r="BR34" s="95"/>
      <c r="BS34" s="95"/>
      <c r="BT34" s="95"/>
      <c r="BU34" s="95"/>
      <c r="BV34" s="95"/>
      <c r="BW34" s="95"/>
      <c r="BX34" s="95"/>
      <c r="BY34" s="95"/>
      <c r="BZ34" s="95"/>
      <c r="CA34" s="95"/>
    </row>
    <row r="35" spans="1:79">
      <c r="A35" s="95">
        <v>31</v>
      </c>
      <c r="B35" s="96" t="str">
        <f t="shared" si="1"/>
        <v>Link</v>
      </c>
      <c r="C35" s="95" t="str" cm="1">
        <f t="array" aca="1" ref="C35" ca="1">IFERROR(INDIRECT($A35&amp;"!ｋ８"),"")</f>
        <v/>
      </c>
      <c r="D35" s="95" t="str" cm="1">
        <f t="array" aca="1" ref="D35" ca="1">IFERROR(INDIRECT($A35&amp;"!ｋ９"),"")</f>
        <v/>
      </c>
      <c r="E35" s="97" t="str" cm="1">
        <f t="array" aca="1" ref="E35" ca="1">IFERROR(INDIRECT($A35&amp;"!AQ10"),"")</f>
        <v/>
      </c>
      <c r="F35" s="97" t="str" cm="1">
        <f t="array" aca="1" ref="F35" ca="1">IFERROR(INDIRECT($A35&amp;"!AQ11"),"")</f>
        <v/>
      </c>
      <c r="G35" s="95" t="str" cm="1">
        <f t="array" aca="1" ref="G35" ca="1">IFERROR(INDIRECT($A35&amp;"!I42"),"")</f>
        <v/>
      </c>
      <c r="H35" s="95" t="str" cm="1">
        <f t="array" aca="1" ref="H35" ca="1">IFERROR(INDIRECT($A35&amp;"!L42"),"")</f>
        <v/>
      </c>
      <c r="I35" s="95" t="str" cm="1">
        <f t="array" aca="1" ref="I35" ca="1">IFERROR(INDIRECT($A35&amp;"!I43"),"")</f>
        <v/>
      </c>
      <c r="J35" s="95" t="str" cm="1">
        <f t="array" aca="1" ref="J35" ca="1">IFERROR(INDIRECT($A35&amp;"!L43"),"")</f>
        <v/>
      </c>
      <c r="K35" s="95" t="str" cm="1">
        <f t="array" aca="1" ref="K35" ca="1">IFERROR(INDIRECT($A35&amp;"!I44"),"")</f>
        <v/>
      </c>
      <c r="L35" s="95" t="str" cm="1">
        <f t="array" aca="1" ref="L35" ca="1">IFERROR(INDIRECT($A35&amp;"!L44"),"")</f>
        <v/>
      </c>
      <c r="M35" s="95" t="str" cm="1">
        <f t="array" aca="1" ref="M35" ca="1">IFERROR(INDIRECT($A35&amp;"!I45"),"")</f>
        <v/>
      </c>
      <c r="N35" s="95" t="str" cm="1">
        <f t="array" aca="1" ref="N35" ca="1">IFERROR(INDIRECT($A35&amp;"!L45"),"")</f>
        <v/>
      </c>
      <c r="O35" s="95" t="str" cm="1">
        <f t="array" aca="1" ref="O35" ca="1">IFERROR(INDIRECT($A35&amp;"!D18"),"")</f>
        <v/>
      </c>
      <c r="P35" s="95" t="str" cm="1">
        <f t="array" aca="1" ref="P35" ca="1">IFERROR(INDIRECT($A35&amp;"!D19"),"")</f>
        <v/>
      </c>
      <c r="Q35" s="95" t="str" cm="1">
        <f t="array" aca="1" ref="Q35" ca="1">IFERROR(INDIRECT($A35&amp;"!D20"),"")</f>
        <v/>
      </c>
      <c r="R35" s="95" t="str" cm="1">
        <f t="array" aca="1" ref="R35" ca="1">IFERROR(INDIRECT($A35&amp;"!AS34"),"")</f>
        <v/>
      </c>
      <c r="S35" s="95" t="str" cm="1">
        <f t="array" aca="1" ref="S35" ca="1">IFERROR(INDIRECT($A35&amp;"!W3"),"")</f>
        <v/>
      </c>
      <c r="T35" s="98" t="str" cm="1">
        <f t="array" aca="1" ref="T35" ca="1">IFERROR(INDIRECT($A35&amp;"!AQ3"),"")</f>
        <v/>
      </c>
      <c r="U35" s="98" t="str" cm="1">
        <f t="array" aca="1" ref="U35" ca="1">IFERROR(INDIRECT($A35&amp;"!AQ4"),"")</f>
        <v/>
      </c>
      <c r="V35" s="98" t="str" cm="1">
        <f t="array" aca="1" ref="V35" ca="1">IFERROR(INDIRECT($A35&amp;"!AQ5"),"")</f>
        <v/>
      </c>
      <c r="W35" s="98" t="str" cm="1">
        <f t="array" aca="1" ref="W35" ca="1">IFERROR(INDIRECT($A35&amp;"!AQ6"),"")</f>
        <v/>
      </c>
      <c r="X35" s="99" t="str" cm="1">
        <f t="array" aca="1" ref="X35" ca="1">IFERROR(INDIRECT($A35&amp;"!AQ7"),"")</f>
        <v/>
      </c>
      <c r="Y35" s="100" t="str" cm="1">
        <f t="array" aca="1" ref="Y35" ca="1">IFERROR(INDIRECT($A35&amp;"!AQ1３"),"")</f>
        <v/>
      </c>
      <c r="Z35" s="98" t="str" cm="1">
        <f t="array" aca="1" ref="Z35" ca="1">IFERROR(INDIRECT($A35&amp;"!AQ8"),"")</f>
        <v/>
      </c>
      <c r="AA35" s="95" t="str" cm="1">
        <f t="array" aca="1" ref="AA35" ca="1">IFERROR(INDIRECT($A35&amp;"!W４"),"")</f>
        <v/>
      </c>
      <c r="AB35" s="95" t="str" cm="1">
        <f t="array" aca="1" ref="AB35" ca="1">IFERROR(INDIRECT($A35&amp;"!W５"),"")</f>
        <v/>
      </c>
      <c r="AC35" s="101" t="str" cm="1">
        <f t="array" aca="1" ref="AC35" ca="1">IFERROR(INDIRECT($A35&amp;"!W1４"),"")</f>
        <v/>
      </c>
      <c r="AD35" s="95" t="str" cm="1">
        <f t="array" aca="1" ref="AD35" ca="1">IFERROR(INDIRECT($A35&amp;"!W1５"),"")</f>
        <v/>
      </c>
      <c r="AE35" s="95" t="str" cm="1">
        <f t="array" aca="1" ref="AE35" ca="1">IFERROR(INDIRECT($A35&amp;"!W1６"),"")</f>
        <v/>
      </c>
      <c r="AF35" s="95" t="str" cm="1">
        <f t="array" aca="1" ref="AF35" ca="1">IFERROR(INDIRECT($A35&amp;"!W１７"),"")</f>
        <v/>
      </c>
      <c r="AG35" s="95" t="str" cm="1">
        <f t="array" aca="1" ref="AG35" ca="1">IFERROR(INDIRECT($A35&amp;"!W1８"),"")</f>
        <v/>
      </c>
      <c r="AH35" s="95" t="str" cm="1">
        <f t="array" aca="1" ref="AH35" ca="1">IFERROR(INDIRECT($A35&amp;"!W１９"),"")</f>
        <v/>
      </c>
      <c r="AI35" s="102" t="str" cm="1">
        <f t="array" aca="1" ref="AI35" ca="1">IFERROR(INDIRECT($A35&amp;"!W２０"),"")</f>
        <v/>
      </c>
      <c r="AJ35" s="102" t="str" cm="1">
        <f t="array" aca="1" ref="AJ35" ca="1">IFERROR(INDIRECT($A35&amp;"!W２１"),"")</f>
        <v/>
      </c>
      <c r="AK35" s="95" t="str" cm="1">
        <f t="array" aca="1" ref="AK35" ca="1">IFERROR(INDIRECT($A35&amp;"!w２２"),"")</f>
        <v/>
      </c>
      <c r="AL35" s="103" t="str" cm="1">
        <f t="array" aca="1" ref="AL35" ca="1">IFERROR(INDIRECT($A35&amp;"!W２３ "),"")</f>
        <v/>
      </c>
      <c r="AM35" s="102" t="str" cm="1">
        <f t="array" aca="1" ref="AM35" ca="1">IFERROR(INDIRECT($A35&amp;"!W２6"),"")</f>
        <v/>
      </c>
      <c r="AN35" s="102" t="str" cm="1">
        <f t="array" aca="1" ref="AN35" ca="1">IFERROR(INDIRECT($A35&amp;"!W29"),"")</f>
        <v/>
      </c>
      <c r="AO35" s="102" t="str" cm="1">
        <f t="array" aca="1" ref="AO35" ca="1">IFERROR(INDIRECT($A35&amp;"!W3０"),"")</f>
        <v/>
      </c>
      <c r="AP35" s="102" t="str" cm="1">
        <f t="array" aca="1" ref="AP35" ca="1">IFERROR(INDIRECT($A35&amp;"!W3２"),"")</f>
        <v/>
      </c>
      <c r="AQ35" s="102" t="str" cm="1">
        <f t="array" aca="1" ref="AQ35" ca="1">IFERROR(INDIRECT($A35&amp;"!Z30"),"")</f>
        <v/>
      </c>
      <c r="AR35" s="102" t="str" cm="1">
        <f t="array" aca="1" ref="AR35" ca="1">IFERROR(INDIRECT($A35&amp;"!z33"),"")</f>
        <v/>
      </c>
      <c r="AS35" s="102" t="str" cm="1">
        <f t="array" aca="1" ref="AS35" ca="1">IFERROR(INDIRECT($A35&amp;"!w３４"),"")</f>
        <v/>
      </c>
      <c r="AT35" s="102" t="str" cm="1">
        <f t="array" aca="1" ref="AT35" ca="1">IFERROR(INDIRECT($A35&amp;"!K30"),"")</f>
        <v/>
      </c>
      <c r="AU35" s="102" t="str" cm="1">
        <f t="array" aca="1" ref="AU35" ca="1">IFERROR(INDIRECT($A35&amp;"!AS32"),"")</f>
        <v/>
      </c>
      <c r="AV35" s="102" t="str" cm="1">
        <f t="array" aca="1" ref="AV35" ca="1">IFERROR(INDIRECT($A35&amp;"!K31"),"")</f>
        <v/>
      </c>
      <c r="AW35" s="102" t="str" cm="1">
        <f t="array" aca="1" ref="AW35" ca="1">IFERROR(INDIRECT($A35&amp;"!U37"),"")</f>
        <v/>
      </c>
      <c r="AX35" s="102" t="str" cm="1">
        <f t="array" aca="1" ref="AX35" ca="1">IFERROR(INDIRECT($A35&amp;"!U38"),"")</f>
        <v/>
      </c>
      <c r="AY35" s="102" t="str" cm="1">
        <f t="array" aca="1" ref="AY35" ca="1">IFERROR(INDIRECT($A35&amp;"!U39"),"")</f>
        <v/>
      </c>
      <c r="AZ35" s="102" t="str" cm="1">
        <f t="array" aca="1" ref="AZ35" ca="1">IFERROR(INDIRECT($A35&amp;"!W37"),"")</f>
        <v/>
      </c>
      <c r="BA35" s="102" t="str" cm="1">
        <f t="array" aca="1" ref="BA35" ca="1">IFERROR(INDIRECT($A35&amp;"!W39"),"")</f>
        <v/>
      </c>
      <c r="BB35" s="102" t="str" cm="1">
        <f t="array" aca="1" ref="BB35" ca="1">IFERROR(INDIRECT($A35&amp;"!AB37"),"")</f>
        <v/>
      </c>
      <c r="BC35" s="102" t="str" cm="1">
        <f t="array" aca="1" ref="BC35" ca="1">IFERROR(INDIRECT($A35&amp;"!AB38"),"")</f>
        <v/>
      </c>
      <c r="BD35" s="102" t="str" cm="1">
        <f t="array" aca="1" ref="BD35" ca="1">IFERROR(INDIRECT($A35&amp;"!AB39"),"")</f>
        <v/>
      </c>
      <c r="BE35" s="102" t="str" cm="1">
        <f t="array" aca="1" ref="BE35" ca="1">IFERROR(INDIRECT($A35&amp;"!A54"),"")</f>
        <v/>
      </c>
      <c r="BF35" s="102" t="str" cm="1">
        <f t="array" aca="1" ref="BF35" ca="1">IFERROR(INDIRECT($A35&amp;"!A56"),"")</f>
        <v/>
      </c>
      <c r="BG35" s="102" t="str" cm="1">
        <f t="array" aca="1" ref="BG35" ca="1">IFERROR(INDIRECT($A35&amp;"!A59"),"")</f>
        <v/>
      </c>
      <c r="BH35" s="102" t="str" cm="1">
        <f t="array" aca="1" ref="BH35" ca="1">IFERROR(INDIRECT($A35&amp;"!A61"),"")</f>
        <v/>
      </c>
      <c r="BI35" s="102" t="str" cm="1">
        <f t="array" aca="1" ref="BI35" ca="1">IFERROR(INDIRECT($A35&amp;"!A70"),"")</f>
        <v/>
      </c>
      <c r="BJ35" s="102" t="str" cm="1">
        <f t="array" aca="1" ref="BJ35" ca="1">IFERROR(INDIRECT($A35&amp;"!A73"),"")</f>
        <v/>
      </c>
      <c r="BK35" s="102" t="str" cm="1">
        <f t="array" aca="1" ref="BK35" ca="1">IFERROR(INDIRECT($A35&amp;"!A76"),"")</f>
        <v/>
      </c>
      <c r="BL35" s="95" t="str" cm="1">
        <f t="array" aca="1" ref="BL35" ca="1">IFERROR(INDIRECT($A35&amp;"!A80"),"")</f>
        <v/>
      </c>
      <c r="BM35" s="95" t="str" cm="1">
        <f t="array" aca="1" ref="BM35" ca="1">IFERROR(INDIRECT($A35&amp;"!U45"),"")</f>
        <v/>
      </c>
      <c r="BN35" s="95" t="str" cm="1">
        <f t="array" aca="1" ref="BN35" ca="1">IFERROR(INDIRECT($A35&amp;"!ｘ45"),"")</f>
        <v/>
      </c>
      <c r="BO35" s="95" t="str" cm="1">
        <f t="array" aca="1" ref="BO35" ca="1">IFERROR(INDIRECT($A35&amp;"!U46"),"")</f>
        <v/>
      </c>
      <c r="BP35" s="95" t="str" cm="1">
        <f t="array" aca="1" ref="BP35" ca="1">IFERROR(INDIRECT($A35&amp;"!U4７"),"")</f>
        <v/>
      </c>
      <c r="BQ35" s="95"/>
      <c r="BR35" s="95"/>
      <c r="BS35" s="95"/>
      <c r="BT35" s="95"/>
      <c r="BU35" s="95"/>
      <c r="BV35" s="95"/>
      <c r="BW35" s="95"/>
      <c r="BX35" s="95"/>
      <c r="BY35" s="95"/>
      <c r="BZ35" s="95"/>
      <c r="CA35" s="95"/>
    </row>
    <row r="36" spans="1:79">
      <c r="A36" s="95">
        <v>32</v>
      </c>
      <c r="B36" s="96" t="str">
        <f t="shared" si="1"/>
        <v>Link</v>
      </c>
      <c r="C36" s="95" t="str" cm="1">
        <f t="array" aca="1" ref="C36" ca="1">IFERROR(INDIRECT($A36&amp;"!ｋ８"),"")</f>
        <v/>
      </c>
      <c r="D36" s="95" t="str" cm="1">
        <f t="array" aca="1" ref="D36" ca="1">IFERROR(INDIRECT($A36&amp;"!ｋ９"),"")</f>
        <v/>
      </c>
      <c r="E36" s="97" t="str" cm="1">
        <f t="array" aca="1" ref="E36" ca="1">IFERROR(INDIRECT($A36&amp;"!AQ10"),"")</f>
        <v/>
      </c>
      <c r="F36" s="97" t="str" cm="1">
        <f t="array" aca="1" ref="F36" ca="1">IFERROR(INDIRECT($A36&amp;"!AQ11"),"")</f>
        <v/>
      </c>
      <c r="G36" s="95" t="str" cm="1">
        <f t="array" aca="1" ref="G36" ca="1">IFERROR(INDIRECT($A36&amp;"!I42"),"")</f>
        <v/>
      </c>
      <c r="H36" s="95" t="str" cm="1">
        <f t="array" aca="1" ref="H36" ca="1">IFERROR(INDIRECT($A36&amp;"!L42"),"")</f>
        <v/>
      </c>
      <c r="I36" s="95" t="str" cm="1">
        <f t="array" aca="1" ref="I36" ca="1">IFERROR(INDIRECT($A36&amp;"!I43"),"")</f>
        <v/>
      </c>
      <c r="J36" s="95" t="str" cm="1">
        <f t="array" aca="1" ref="J36" ca="1">IFERROR(INDIRECT($A36&amp;"!L43"),"")</f>
        <v/>
      </c>
      <c r="K36" s="95" t="str" cm="1">
        <f t="array" aca="1" ref="K36" ca="1">IFERROR(INDIRECT($A36&amp;"!I44"),"")</f>
        <v/>
      </c>
      <c r="L36" s="95" t="str" cm="1">
        <f t="array" aca="1" ref="L36" ca="1">IFERROR(INDIRECT($A36&amp;"!L44"),"")</f>
        <v/>
      </c>
      <c r="M36" s="95" t="str" cm="1">
        <f t="array" aca="1" ref="M36" ca="1">IFERROR(INDIRECT($A36&amp;"!I45"),"")</f>
        <v/>
      </c>
      <c r="N36" s="95" t="str" cm="1">
        <f t="array" aca="1" ref="N36" ca="1">IFERROR(INDIRECT($A36&amp;"!L45"),"")</f>
        <v/>
      </c>
      <c r="O36" s="95" t="str" cm="1">
        <f t="array" aca="1" ref="O36" ca="1">IFERROR(INDIRECT($A36&amp;"!D18"),"")</f>
        <v/>
      </c>
      <c r="P36" s="95" t="str" cm="1">
        <f t="array" aca="1" ref="P36" ca="1">IFERROR(INDIRECT($A36&amp;"!D19"),"")</f>
        <v/>
      </c>
      <c r="Q36" s="95" t="str" cm="1">
        <f t="array" aca="1" ref="Q36" ca="1">IFERROR(INDIRECT($A36&amp;"!D20"),"")</f>
        <v/>
      </c>
      <c r="R36" s="95" t="str" cm="1">
        <f t="array" aca="1" ref="R36" ca="1">IFERROR(INDIRECT($A36&amp;"!AS34"),"")</f>
        <v/>
      </c>
      <c r="S36" s="95" t="str" cm="1">
        <f t="array" aca="1" ref="S36" ca="1">IFERROR(INDIRECT($A36&amp;"!W3"),"")</f>
        <v/>
      </c>
      <c r="T36" s="98" t="str" cm="1">
        <f t="array" aca="1" ref="T36" ca="1">IFERROR(INDIRECT($A36&amp;"!AQ3"),"")</f>
        <v/>
      </c>
      <c r="U36" s="98" t="str" cm="1">
        <f t="array" aca="1" ref="U36" ca="1">IFERROR(INDIRECT($A36&amp;"!AQ4"),"")</f>
        <v/>
      </c>
      <c r="V36" s="98" t="str" cm="1">
        <f t="array" aca="1" ref="V36" ca="1">IFERROR(INDIRECT($A36&amp;"!AQ5"),"")</f>
        <v/>
      </c>
      <c r="W36" s="98" t="str" cm="1">
        <f t="array" aca="1" ref="W36" ca="1">IFERROR(INDIRECT($A36&amp;"!AQ6"),"")</f>
        <v/>
      </c>
      <c r="X36" s="99" t="str" cm="1">
        <f t="array" aca="1" ref="X36" ca="1">IFERROR(INDIRECT($A36&amp;"!AQ7"),"")</f>
        <v/>
      </c>
      <c r="Y36" s="100" t="str" cm="1">
        <f t="array" aca="1" ref="Y36" ca="1">IFERROR(INDIRECT($A36&amp;"!AQ1３"),"")</f>
        <v/>
      </c>
      <c r="Z36" s="98" t="str" cm="1">
        <f t="array" aca="1" ref="Z36" ca="1">IFERROR(INDIRECT($A36&amp;"!AQ8"),"")</f>
        <v/>
      </c>
      <c r="AA36" s="95" t="str" cm="1">
        <f t="array" aca="1" ref="AA36" ca="1">IFERROR(INDIRECT($A36&amp;"!W４"),"")</f>
        <v/>
      </c>
      <c r="AB36" s="95" t="str" cm="1">
        <f t="array" aca="1" ref="AB36" ca="1">IFERROR(INDIRECT($A36&amp;"!W５"),"")</f>
        <v/>
      </c>
      <c r="AC36" s="101" t="str" cm="1">
        <f t="array" aca="1" ref="AC36" ca="1">IFERROR(INDIRECT($A36&amp;"!W1４"),"")</f>
        <v/>
      </c>
      <c r="AD36" s="95" t="str" cm="1">
        <f t="array" aca="1" ref="AD36" ca="1">IFERROR(INDIRECT($A36&amp;"!W1５"),"")</f>
        <v/>
      </c>
      <c r="AE36" s="95" t="str" cm="1">
        <f t="array" aca="1" ref="AE36" ca="1">IFERROR(INDIRECT($A36&amp;"!W1６"),"")</f>
        <v/>
      </c>
      <c r="AF36" s="95" t="str" cm="1">
        <f t="array" aca="1" ref="AF36" ca="1">IFERROR(INDIRECT($A36&amp;"!W１７"),"")</f>
        <v/>
      </c>
      <c r="AG36" s="95" t="str" cm="1">
        <f t="array" aca="1" ref="AG36" ca="1">IFERROR(INDIRECT($A36&amp;"!W1８"),"")</f>
        <v/>
      </c>
      <c r="AH36" s="95" t="str" cm="1">
        <f t="array" aca="1" ref="AH36" ca="1">IFERROR(INDIRECT($A36&amp;"!W１９"),"")</f>
        <v/>
      </c>
      <c r="AI36" s="102" t="str" cm="1">
        <f t="array" aca="1" ref="AI36" ca="1">IFERROR(INDIRECT($A36&amp;"!W２０"),"")</f>
        <v/>
      </c>
      <c r="AJ36" s="102" t="str" cm="1">
        <f t="array" aca="1" ref="AJ36" ca="1">IFERROR(INDIRECT($A36&amp;"!W２１"),"")</f>
        <v/>
      </c>
      <c r="AK36" s="95" t="str" cm="1">
        <f t="array" aca="1" ref="AK36" ca="1">IFERROR(INDIRECT($A36&amp;"!w２２"),"")</f>
        <v/>
      </c>
      <c r="AL36" s="103" t="str" cm="1">
        <f t="array" aca="1" ref="AL36" ca="1">IFERROR(INDIRECT($A36&amp;"!W２３ "),"")</f>
        <v/>
      </c>
      <c r="AM36" s="102" t="str" cm="1">
        <f t="array" aca="1" ref="AM36" ca="1">IFERROR(INDIRECT($A36&amp;"!W２6"),"")</f>
        <v/>
      </c>
      <c r="AN36" s="102" t="str" cm="1">
        <f t="array" aca="1" ref="AN36" ca="1">IFERROR(INDIRECT($A36&amp;"!W29"),"")</f>
        <v/>
      </c>
      <c r="AO36" s="102" t="str" cm="1">
        <f t="array" aca="1" ref="AO36" ca="1">IFERROR(INDIRECT($A36&amp;"!W3０"),"")</f>
        <v/>
      </c>
      <c r="AP36" s="102" t="str" cm="1">
        <f t="array" aca="1" ref="AP36" ca="1">IFERROR(INDIRECT($A36&amp;"!W3２"),"")</f>
        <v/>
      </c>
      <c r="AQ36" s="102" t="str" cm="1">
        <f t="array" aca="1" ref="AQ36" ca="1">IFERROR(INDIRECT($A36&amp;"!Z30"),"")</f>
        <v/>
      </c>
      <c r="AR36" s="102" t="str" cm="1">
        <f t="array" aca="1" ref="AR36" ca="1">IFERROR(INDIRECT($A36&amp;"!z33"),"")</f>
        <v/>
      </c>
      <c r="AS36" s="102" t="str" cm="1">
        <f t="array" aca="1" ref="AS36" ca="1">IFERROR(INDIRECT($A36&amp;"!w３４"),"")</f>
        <v/>
      </c>
      <c r="AT36" s="102" t="str" cm="1">
        <f t="array" aca="1" ref="AT36" ca="1">IFERROR(INDIRECT($A36&amp;"!K30"),"")</f>
        <v/>
      </c>
      <c r="AU36" s="102" t="str" cm="1">
        <f t="array" aca="1" ref="AU36" ca="1">IFERROR(INDIRECT($A36&amp;"!AS32"),"")</f>
        <v/>
      </c>
      <c r="AV36" s="102" t="str" cm="1">
        <f t="array" aca="1" ref="AV36" ca="1">IFERROR(INDIRECT($A36&amp;"!K31"),"")</f>
        <v/>
      </c>
      <c r="AW36" s="102" t="str" cm="1">
        <f t="array" aca="1" ref="AW36" ca="1">IFERROR(INDIRECT($A36&amp;"!U37"),"")</f>
        <v/>
      </c>
      <c r="AX36" s="102" t="str" cm="1">
        <f t="array" aca="1" ref="AX36" ca="1">IFERROR(INDIRECT($A36&amp;"!U38"),"")</f>
        <v/>
      </c>
      <c r="AY36" s="102" t="str" cm="1">
        <f t="array" aca="1" ref="AY36" ca="1">IFERROR(INDIRECT($A36&amp;"!U39"),"")</f>
        <v/>
      </c>
      <c r="AZ36" s="102" t="str" cm="1">
        <f t="array" aca="1" ref="AZ36" ca="1">IFERROR(INDIRECT($A36&amp;"!W37"),"")</f>
        <v/>
      </c>
      <c r="BA36" s="102" t="str" cm="1">
        <f t="array" aca="1" ref="BA36" ca="1">IFERROR(INDIRECT($A36&amp;"!W39"),"")</f>
        <v/>
      </c>
      <c r="BB36" s="102" t="str" cm="1">
        <f t="array" aca="1" ref="BB36" ca="1">IFERROR(INDIRECT($A36&amp;"!AB37"),"")</f>
        <v/>
      </c>
      <c r="BC36" s="102" t="str" cm="1">
        <f t="array" aca="1" ref="BC36" ca="1">IFERROR(INDIRECT($A36&amp;"!AB38"),"")</f>
        <v/>
      </c>
      <c r="BD36" s="102" t="str" cm="1">
        <f t="array" aca="1" ref="BD36" ca="1">IFERROR(INDIRECT($A36&amp;"!AB39"),"")</f>
        <v/>
      </c>
      <c r="BE36" s="102" t="str" cm="1">
        <f t="array" aca="1" ref="BE36" ca="1">IFERROR(INDIRECT($A36&amp;"!A54"),"")</f>
        <v/>
      </c>
      <c r="BF36" s="102" t="str" cm="1">
        <f t="array" aca="1" ref="BF36" ca="1">IFERROR(INDIRECT($A36&amp;"!A56"),"")</f>
        <v/>
      </c>
      <c r="BG36" s="102" t="str" cm="1">
        <f t="array" aca="1" ref="BG36" ca="1">IFERROR(INDIRECT($A36&amp;"!A59"),"")</f>
        <v/>
      </c>
      <c r="BH36" s="102" t="str" cm="1">
        <f t="array" aca="1" ref="BH36" ca="1">IFERROR(INDIRECT($A36&amp;"!A61"),"")</f>
        <v/>
      </c>
      <c r="BI36" s="102" t="str" cm="1">
        <f t="array" aca="1" ref="BI36" ca="1">IFERROR(INDIRECT($A36&amp;"!A70"),"")</f>
        <v/>
      </c>
      <c r="BJ36" s="102" t="str" cm="1">
        <f t="array" aca="1" ref="BJ36" ca="1">IFERROR(INDIRECT($A36&amp;"!A73"),"")</f>
        <v/>
      </c>
      <c r="BK36" s="102" t="str" cm="1">
        <f t="array" aca="1" ref="BK36" ca="1">IFERROR(INDIRECT($A36&amp;"!A76"),"")</f>
        <v/>
      </c>
      <c r="BL36" s="95" t="str" cm="1">
        <f t="array" aca="1" ref="BL36" ca="1">IFERROR(INDIRECT($A36&amp;"!A80"),"")</f>
        <v/>
      </c>
      <c r="BM36" s="95" t="str" cm="1">
        <f t="array" aca="1" ref="BM36" ca="1">IFERROR(INDIRECT($A36&amp;"!U45"),"")</f>
        <v/>
      </c>
      <c r="BN36" s="95" t="str" cm="1">
        <f t="array" aca="1" ref="BN36" ca="1">IFERROR(INDIRECT($A36&amp;"!ｘ45"),"")</f>
        <v/>
      </c>
      <c r="BO36" s="95" t="str" cm="1">
        <f t="array" aca="1" ref="BO36" ca="1">IFERROR(INDIRECT($A36&amp;"!U46"),"")</f>
        <v/>
      </c>
      <c r="BP36" s="95" t="str" cm="1">
        <f t="array" aca="1" ref="BP36" ca="1">IFERROR(INDIRECT($A36&amp;"!U4７"),"")</f>
        <v/>
      </c>
      <c r="BQ36" s="95"/>
      <c r="BR36" s="95"/>
      <c r="BS36" s="95"/>
      <c r="BT36" s="95"/>
      <c r="BU36" s="95"/>
      <c r="BV36" s="95"/>
      <c r="BW36" s="95"/>
      <c r="BX36" s="95"/>
      <c r="BY36" s="95"/>
      <c r="BZ36" s="95"/>
      <c r="CA36" s="95"/>
    </row>
    <row r="37" spans="1:79">
      <c r="A37" s="95">
        <v>33</v>
      </c>
      <c r="B37" s="96" t="str">
        <f t="shared" si="1"/>
        <v>Link</v>
      </c>
      <c r="C37" s="95" t="str" cm="1">
        <f t="array" aca="1" ref="C37" ca="1">IFERROR(INDIRECT($A37&amp;"!ｋ８"),"")</f>
        <v/>
      </c>
      <c r="D37" s="95" t="str" cm="1">
        <f t="array" aca="1" ref="D37" ca="1">IFERROR(INDIRECT($A37&amp;"!ｋ９"),"")</f>
        <v/>
      </c>
      <c r="E37" s="97" t="str" cm="1">
        <f t="array" aca="1" ref="E37" ca="1">IFERROR(INDIRECT($A37&amp;"!AQ10"),"")</f>
        <v/>
      </c>
      <c r="F37" s="97" t="str" cm="1">
        <f t="array" aca="1" ref="F37" ca="1">IFERROR(INDIRECT($A37&amp;"!AQ11"),"")</f>
        <v/>
      </c>
      <c r="G37" s="95" t="str" cm="1">
        <f t="array" aca="1" ref="G37" ca="1">IFERROR(INDIRECT($A37&amp;"!I42"),"")</f>
        <v/>
      </c>
      <c r="H37" s="95" t="str" cm="1">
        <f t="array" aca="1" ref="H37" ca="1">IFERROR(INDIRECT($A37&amp;"!L42"),"")</f>
        <v/>
      </c>
      <c r="I37" s="95" t="str" cm="1">
        <f t="array" aca="1" ref="I37" ca="1">IFERROR(INDIRECT($A37&amp;"!I43"),"")</f>
        <v/>
      </c>
      <c r="J37" s="95" t="str" cm="1">
        <f t="array" aca="1" ref="J37" ca="1">IFERROR(INDIRECT($A37&amp;"!L43"),"")</f>
        <v/>
      </c>
      <c r="K37" s="95" t="str" cm="1">
        <f t="array" aca="1" ref="K37" ca="1">IFERROR(INDIRECT($A37&amp;"!I44"),"")</f>
        <v/>
      </c>
      <c r="L37" s="95" t="str" cm="1">
        <f t="array" aca="1" ref="L37" ca="1">IFERROR(INDIRECT($A37&amp;"!L44"),"")</f>
        <v/>
      </c>
      <c r="M37" s="95" t="str" cm="1">
        <f t="array" aca="1" ref="M37" ca="1">IFERROR(INDIRECT($A37&amp;"!I45"),"")</f>
        <v/>
      </c>
      <c r="N37" s="95" t="str" cm="1">
        <f t="array" aca="1" ref="N37" ca="1">IFERROR(INDIRECT($A37&amp;"!L45"),"")</f>
        <v/>
      </c>
      <c r="O37" s="95" t="str" cm="1">
        <f t="array" aca="1" ref="O37" ca="1">IFERROR(INDIRECT($A37&amp;"!D18"),"")</f>
        <v/>
      </c>
      <c r="P37" s="95" t="str" cm="1">
        <f t="array" aca="1" ref="P37" ca="1">IFERROR(INDIRECT($A37&amp;"!D19"),"")</f>
        <v/>
      </c>
      <c r="Q37" s="95" t="str" cm="1">
        <f t="array" aca="1" ref="Q37" ca="1">IFERROR(INDIRECT($A37&amp;"!D20"),"")</f>
        <v/>
      </c>
      <c r="R37" s="95" t="str" cm="1">
        <f t="array" aca="1" ref="R37" ca="1">IFERROR(INDIRECT($A37&amp;"!AS34"),"")</f>
        <v/>
      </c>
      <c r="S37" s="95" t="str" cm="1">
        <f t="array" aca="1" ref="S37" ca="1">IFERROR(INDIRECT($A37&amp;"!W3"),"")</f>
        <v/>
      </c>
      <c r="T37" s="98" t="str" cm="1">
        <f t="array" aca="1" ref="T37" ca="1">IFERROR(INDIRECT($A37&amp;"!AQ3"),"")</f>
        <v/>
      </c>
      <c r="U37" s="98" t="str" cm="1">
        <f t="array" aca="1" ref="U37" ca="1">IFERROR(INDIRECT($A37&amp;"!AQ4"),"")</f>
        <v/>
      </c>
      <c r="V37" s="98" t="str" cm="1">
        <f t="array" aca="1" ref="V37" ca="1">IFERROR(INDIRECT($A37&amp;"!AQ5"),"")</f>
        <v/>
      </c>
      <c r="W37" s="98" t="str" cm="1">
        <f t="array" aca="1" ref="W37" ca="1">IFERROR(INDIRECT($A37&amp;"!AQ6"),"")</f>
        <v/>
      </c>
      <c r="X37" s="99" t="str" cm="1">
        <f t="array" aca="1" ref="X37" ca="1">IFERROR(INDIRECT($A37&amp;"!AQ7"),"")</f>
        <v/>
      </c>
      <c r="Y37" s="100" t="str" cm="1">
        <f t="array" aca="1" ref="Y37" ca="1">IFERROR(INDIRECT($A37&amp;"!AQ1３"),"")</f>
        <v/>
      </c>
      <c r="Z37" s="98" t="str" cm="1">
        <f t="array" aca="1" ref="Z37" ca="1">IFERROR(INDIRECT($A37&amp;"!AQ8"),"")</f>
        <v/>
      </c>
      <c r="AA37" s="95" t="str" cm="1">
        <f t="array" aca="1" ref="AA37" ca="1">IFERROR(INDIRECT($A37&amp;"!W４"),"")</f>
        <v/>
      </c>
      <c r="AB37" s="95" t="str" cm="1">
        <f t="array" aca="1" ref="AB37" ca="1">IFERROR(INDIRECT($A37&amp;"!W５"),"")</f>
        <v/>
      </c>
      <c r="AC37" s="101" t="str" cm="1">
        <f t="array" aca="1" ref="AC37" ca="1">IFERROR(INDIRECT($A37&amp;"!W1４"),"")</f>
        <v/>
      </c>
      <c r="AD37" s="95" t="str" cm="1">
        <f t="array" aca="1" ref="AD37" ca="1">IFERROR(INDIRECT($A37&amp;"!W1５"),"")</f>
        <v/>
      </c>
      <c r="AE37" s="95" t="str" cm="1">
        <f t="array" aca="1" ref="AE37" ca="1">IFERROR(INDIRECT($A37&amp;"!W1６"),"")</f>
        <v/>
      </c>
      <c r="AF37" s="95" t="str" cm="1">
        <f t="array" aca="1" ref="AF37" ca="1">IFERROR(INDIRECT($A37&amp;"!W１７"),"")</f>
        <v/>
      </c>
      <c r="AG37" s="95" t="str" cm="1">
        <f t="array" aca="1" ref="AG37" ca="1">IFERROR(INDIRECT($A37&amp;"!W1８"),"")</f>
        <v/>
      </c>
      <c r="AH37" s="95" t="str" cm="1">
        <f t="array" aca="1" ref="AH37" ca="1">IFERROR(INDIRECT($A37&amp;"!W１９"),"")</f>
        <v/>
      </c>
      <c r="AI37" s="102" t="str" cm="1">
        <f t="array" aca="1" ref="AI37" ca="1">IFERROR(INDIRECT($A37&amp;"!W２０"),"")</f>
        <v/>
      </c>
      <c r="AJ37" s="102" t="str" cm="1">
        <f t="array" aca="1" ref="AJ37" ca="1">IFERROR(INDIRECT($A37&amp;"!W２１"),"")</f>
        <v/>
      </c>
      <c r="AK37" s="95" t="str" cm="1">
        <f t="array" aca="1" ref="AK37" ca="1">IFERROR(INDIRECT($A37&amp;"!w２２"),"")</f>
        <v/>
      </c>
      <c r="AL37" s="103" t="str" cm="1">
        <f t="array" aca="1" ref="AL37" ca="1">IFERROR(INDIRECT($A37&amp;"!W２３ "),"")</f>
        <v/>
      </c>
      <c r="AM37" s="102" t="str" cm="1">
        <f t="array" aca="1" ref="AM37" ca="1">IFERROR(INDIRECT($A37&amp;"!W２6"),"")</f>
        <v/>
      </c>
      <c r="AN37" s="102" t="str" cm="1">
        <f t="array" aca="1" ref="AN37" ca="1">IFERROR(INDIRECT($A37&amp;"!W29"),"")</f>
        <v/>
      </c>
      <c r="AO37" s="102" t="str" cm="1">
        <f t="array" aca="1" ref="AO37" ca="1">IFERROR(INDIRECT($A37&amp;"!W3０"),"")</f>
        <v/>
      </c>
      <c r="AP37" s="102" t="str" cm="1">
        <f t="array" aca="1" ref="AP37" ca="1">IFERROR(INDIRECT($A37&amp;"!W3２"),"")</f>
        <v/>
      </c>
      <c r="AQ37" s="102" t="str" cm="1">
        <f t="array" aca="1" ref="AQ37" ca="1">IFERROR(INDIRECT($A37&amp;"!Z30"),"")</f>
        <v/>
      </c>
      <c r="AR37" s="102" t="str" cm="1">
        <f t="array" aca="1" ref="AR37" ca="1">IFERROR(INDIRECT($A37&amp;"!z33"),"")</f>
        <v/>
      </c>
      <c r="AS37" s="102" t="str" cm="1">
        <f t="array" aca="1" ref="AS37" ca="1">IFERROR(INDIRECT($A37&amp;"!w３４"),"")</f>
        <v/>
      </c>
      <c r="AT37" s="102" t="str" cm="1">
        <f t="array" aca="1" ref="AT37" ca="1">IFERROR(INDIRECT($A37&amp;"!K30"),"")</f>
        <v/>
      </c>
      <c r="AU37" s="102" t="str" cm="1">
        <f t="array" aca="1" ref="AU37" ca="1">IFERROR(INDIRECT($A37&amp;"!AS32"),"")</f>
        <v/>
      </c>
      <c r="AV37" s="102" t="str" cm="1">
        <f t="array" aca="1" ref="AV37" ca="1">IFERROR(INDIRECT($A37&amp;"!K31"),"")</f>
        <v/>
      </c>
      <c r="AW37" s="102" t="str" cm="1">
        <f t="array" aca="1" ref="AW37" ca="1">IFERROR(INDIRECT($A37&amp;"!U37"),"")</f>
        <v/>
      </c>
      <c r="AX37" s="102" t="str" cm="1">
        <f t="array" aca="1" ref="AX37" ca="1">IFERROR(INDIRECT($A37&amp;"!U38"),"")</f>
        <v/>
      </c>
      <c r="AY37" s="102" t="str" cm="1">
        <f t="array" aca="1" ref="AY37" ca="1">IFERROR(INDIRECT($A37&amp;"!U39"),"")</f>
        <v/>
      </c>
      <c r="AZ37" s="102" t="str" cm="1">
        <f t="array" aca="1" ref="AZ37" ca="1">IFERROR(INDIRECT($A37&amp;"!W37"),"")</f>
        <v/>
      </c>
      <c r="BA37" s="102" t="str" cm="1">
        <f t="array" aca="1" ref="BA37" ca="1">IFERROR(INDIRECT($A37&amp;"!W39"),"")</f>
        <v/>
      </c>
      <c r="BB37" s="102" t="str" cm="1">
        <f t="array" aca="1" ref="BB37" ca="1">IFERROR(INDIRECT($A37&amp;"!AB37"),"")</f>
        <v/>
      </c>
      <c r="BC37" s="102" t="str" cm="1">
        <f t="array" aca="1" ref="BC37" ca="1">IFERROR(INDIRECT($A37&amp;"!AB38"),"")</f>
        <v/>
      </c>
      <c r="BD37" s="102" t="str" cm="1">
        <f t="array" aca="1" ref="BD37" ca="1">IFERROR(INDIRECT($A37&amp;"!AB39"),"")</f>
        <v/>
      </c>
      <c r="BE37" s="102" t="str" cm="1">
        <f t="array" aca="1" ref="BE37" ca="1">IFERROR(INDIRECT($A37&amp;"!A54"),"")</f>
        <v/>
      </c>
      <c r="BF37" s="102" t="str" cm="1">
        <f t="array" aca="1" ref="BF37" ca="1">IFERROR(INDIRECT($A37&amp;"!A56"),"")</f>
        <v/>
      </c>
      <c r="BG37" s="102" t="str" cm="1">
        <f t="array" aca="1" ref="BG37" ca="1">IFERROR(INDIRECT($A37&amp;"!A59"),"")</f>
        <v/>
      </c>
      <c r="BH37" s="102" t="str" cm="1">
        <f t="array" aca="1" ref="BH37" ca="1">IFERROR(INDIRECT($A37&amp;"!A61"),"")</f>
        <v/>
      </c>
      <c r="BI37" s="102" t="str" cm="1">
        <f t="array" aca="1" ref="BI37" ca="1">IFERROR(INDIRECT($A37&amp;"!A70"),"")</f>
        <v/>
      </c>
      <c r="BJ37" s="102" t="str" cm="1">
        <f t="array" aca="1" ref="BJ37" ca="1">IFERROR(INDIRECT($A37&amp;"!A73"),"")</f>
        <v/>
      </c>
      <c r="BK37" s="102" t="str" cm="1">
        <f t="array" aca="1" ref="BK37" ca="1">IFERROR(INDIRECT($A37&amp;"!A76"),"")</f>
        <v/>
      </c>
      <c r="BL37" s="95" t="str" cm="1">
        <f t="array" aca="1" ref="BL37" ca="1">IFERROR(INDIRECT($A37&amp;"!A80"),"")</f>
        <v/>
      </c>
      <c r="BM37" s="95" t="str" cm="1">
        <f t="array" aca="1" ref="BM37" ca="1">IFERROR(INDIRECT($A37&amp;"!U45"),"")</f>
        <v/>
      </c>
      <c r="BN37" s="95" t="str" cm="1">
        <f t="array" aca="1" ref="BN37" ca="1">IFERROR(INDIRECT($A37&amp;"!ｘ45"),"")</f>
        <v/>
      </c>
      <c r="BO37" s="95" t="str" cm="1">
        <f t="array" aca="1" ref="BO37" ca="1">IFERROR(INDIRECT($A37&amp;"!U46"),"")</f>
        <v/>
      </c>
      <c r="BP37" s="95" t="str" cm="1">
        <f t="array" aca="1" ref="BP37" ca="1">IFERROR(INDIRECT($A37&amp;"!U4７"),"")</f>
        <v/>
      </c>
      <c r="BQ37" s="95"/>
      <c r="BR37" s="95"/>
      <c r="BS37" s="95"/>
      <c r="BT37" s="95"/>
      <c r="BU37" s="95"/>
      <c r="BV37" s="95"/>
      <c r="BW37" s="95"/>
      <c r="BX37" s="95"/>
      <c r="BY37" s="95"/>
      <c r="BZ37" s="95"/>
      <c r="CA37" s="95"/>
    </row>
    <row r="38" spans="1:79">
      <c r="A38" s="95">
        <v>34</v>
      </c>
      <c r="B38" s="96" t="str">
        <f t="shared" si="1"/>
        <v>Link</v>
      </c>
      <c r="C38" s="95" t="str" cm="1">
        <f t="array" aca="1" ref="C38" ca="1">IFERROR(INDIRECT($A38&amp;"!ｋ８"),"")</f>
        <v/>
      </c>
      <c r="D38" s="95" t="str" cm="1">
        <f t="array" aca="1" ref="D38" ca="1">IFERROR(INDIRECT($A38&amp;"!ｋ９"),"")</f>
        <v/>
      </c>
      <c r="E38" s="97" t="str" cm="1">
        <f t="array" aca="1" ref="E38" ca="1">IFERROR(INDIRECT($A38&amp;"!AQ10"),"")</f>
        <v/>
      </c>
      <c r="F38" s="97" t="str" cm="1">
        <f t="array" aca="1" ref="F38" ca="1">IFERROR(INDIRECT($A38&amp;"!AQ11"),"")</f>
        <v/>
      </c>
      <c r="G38" s="95" t="str" cm="1">
        <f t="array" aca="1" ref="G38" ca="1">IFERROR(INDIRECT($A38&amp;"!I42"),"")</f>
        <v/>
      </c>
      <c r="H38" s="95" t="str" cm="1">
        <f t="array" aca="1" ref="H38" ca="1">IFERROR(INDIRECT($A38&amp;"!L42"),"")</f>
        <v/>
      </c>
      <c r="I38" s="95" t="str" cm="1">
        <f t="array" aca="1" ref="I38" ca="1">IFERROR(INDIRECT($A38&amp;"!I43"),"")</f>
        <v/>
      </c>
      <c r="J38" s="95" t="str" cm="1">
        <f t="array" aca="1" ref="J38" ca="1">IFERROR(INDIRECT($A38&amp;"!L43"),"")</f>
        <v/>
      </c>
      <c r="K38" s="95" t="str" cm="1">
        <f t="array" aca="1" ref="K38" ca="1">IFERROR(INDIRECT($A38&amp;"!I44"),"")</f>
        <v/>
      </c>
      <c r="L38" s="95" t="str" cm="1">
        <f t="array" aca="1" ref="L38" ca="1">IFERROR(INDIRECT($A38&amp;"!L44"),"")</f>
        <v/>
      </c>
      <c r="M38" s="95" t="str" cm="1">
        <f t="array" aca="1" ref="M38" ca="1">IFERROR(INDIRECT($A38&amp;"!I45"),"")</f>
        <v/>
      </c>
      <c r="N38" s="95" t="str" cm="1">
        <f t="array" aca="1" ref="N38" ca="1">IFERROR(INDIRECT($A38&amp;"!L45"),"")</f>
        <v/>
      </c>
      <c r="O38" s="95" t="str" cm="1">
        <f t="array" aca="1" ref="O38" ca="1">IFERROR(INDIRECT($A38&amp;"!D18"),"")</f>
        <v/>
      </c>
      <c r="P38" s="95" t="str" cm="1">
        <f t="array" aca="1" ref="P38" ca="1">IFERROR(INDIRECT($A38&amp;"!D19"),"")</f>
        <v/>
      </c>
      <c r="Q38" s="95" t="str" cm="1">
        <f t="array" aca="1" ref="Q38" ca="1">IFERROR(INDIRECT($A38&amp;"!D20"),"")</f>
        <v/>
      </c>
      <c r="R38" s="95" t="str" cm="1">
        <f t="array" aca="1" ref="R38" ca="1">IFERROR(INDIRECT($A38&amp;"!AS34"),"")</f>
        <v/>
      </c>
      <c r="S38" s="95" t="str" cm="1">
        <f t="array" aca="1" ref="S38" ca="1">IFERROR(INDIRECT($A38&amp;"!W3"),"")</f>
        <v/>
      </c>
      <c r="T38" s="98" t="str" cm="1">
        <f t="array" aca="1" ref="T38" ca="1">IFERROR(INDIRECT($A38&amp;"!AQ3"),"")</f>
        <v/>
      </c>
      <c r="U38" s="98" t="str" cm="1">
        <f t="array" aca="1" ref="U38" ca="1">IFERROR(INDIRECT($A38&amp;"!AQ4"),"")</f>
        <v/>
      </c>
      <c r="V38" s="98" t="str" cm="1">
        <f t="array" aca="1" ref="V38" ca="1">IFERROR(INDIRECT($A38&amp;"!AQ5"),"")</f>
        <v/>
      </c>
      <c r="W38" s="98" t="str" cm="1">
        <f t="array" aca="1" ref="W38" ca="1">IFERROR(INDIRECT($A38&amp;"!AQ6"),"")</f>
        <v/>
      </c>
      <c r="X38" s="99" t="str" cm="1">
        <f t="array" aca="1" ref="X38" ca="1">IFERROR(INDIRECT($A38&amp;"!AQ7"),"")</f>
        <v/>
      </c>
      <c r="Y38" s="100" t="str" cm="1">
        <f t="array" aca="1" ref="Y38" ca="1">IFERROR(INDIRECT($A38&amp;"!AQ1３"),"")</f>
        <v/>
      </c>
      <c r="Z38" s="98" t="str" cm="1">
        <f t="array" aca="1" ref="Z38" ca="1">IFERROR(INDIRECT($A38&amp;"!AQ8"),"")</f>
        <v/>
      </c>
      <c r="AA38" s="95" t="str" cm="1">
        <f t="array" aca="1" ref="AA38" ca="1">IFERROR(INDIRECT($A38&amp;"!W４"),"")</f>
        <v/>
      </c>
      <c r="AB38" s="95" t="str" cm="1">
        <f t="array" aca="1" ref="AB38" ca="1">IFERROR(INDIRECT($A38&amp;"!W５"),"")</f>
        <v/>
      </c>
      <c r="AC38" s="101" t="str" cm="1">
        <f t="array" aca="1" ref="AC38" ca="1">IFERROR(INDIRECT($A38&amp;"!W1４"),"")</f>
        <v/>
      </c>
      <c r="AD38" s="95" t="str" cm="1">
        <f t="array" aca="1" ref="AD38" ca="1">IFERROR(INDIRECT($A38&amp;"!W1５"),"")</f>
        <v/>
      </c>
      <c r="AE38" s="95" t="str" cm="1">
        <f t="array" aca="1" ref="AE38" ca="1">IFERROR(INDIRECT($A38&amp;"!W1６"),"")</f>
        <v/>
      </c>
      <c r="AF38" s="95" t="str" cm="1">
        <f t="array" aca="1" ref="AF38" ca="1">IFERROR(INDIRECT($A38&amp;"!W１７"),"")</f>
        <v/>
      </c>
      <c r="AG38" s="95" t="str" cm="1">
        <f t="array" aca="1" ref="AG38" ca="1">IFERROR(INDIRECT($A38&amp;"!W1８"),"")</f>
        <v/>
      </c>
      <c r="AH38" s="95" t="str" cm="1">
        <f t="array" aca="1" ref="AH38" ca="1">IFERROR(INDIRECT($A38&amp;"!W１９"),"")</f>
        <v/>
      </c>
      <c r="AI38" s="102" t="str" cm="1">
        <f t="array" aca="1" ref="AI38" ca="1">IFERROR(INDIRECT($A38&amp;"!W２０"),"")</f>
        <v/>
      </c>
      <c r="AJ38" s="102" t="str" cm="1">
        <f t="array" aca="1" ref="AJ38" ca="1">IFERROR(INDIRECT($A38&amp;"!W２１"),"")</f>
        <v/>
      </c>
      <c r="AK38" s="95" t="str" cm="1">
        <f t="array" aca="1" ref="AK38" ca="1">IFERROR(INDIRECT($A38&amp;"!w２２"),"")</f>
        <v/>
      </c>
      <c r="AL38" s="103" t="str" cm="1">
        <f t="array" aca="1" ref="AL38" ca="1">IFERROR(INDIRECT($A38&amp;"!W２３ "),"")</f>
        <v/>
      </c>
      <c r="AM38" s="102" t="str" cm="1">
        <f t="array" aca="1" ref="AM38" ca="1">IFERROR(INDIRECT($A38&amp;"!W２6"),"")</f>
        <v/>
      </c>
      <c r="AN38" s="102" t="str" cm="1">
        <f t="array" aca="1" ref="AN38" ca="1">IFERROR(INDIRECT($A38&amp;"!W29"),"")</f>
        <v/>
      </c>
      <c r="AO38" s="102" t="str" cm="1">
        <f t="array" aca="1" ref="AO38" ca="1">IFERROR(INDIRECT($A38&amp;"!W3０"),"")</f>
        <v/>
      </c>
      <c r="AP38" s="102" t="str" cm="1">
        <f t="array" aca="1" ref="AP38" ca="1">IFERROR(INDIRECT($A38&amp;"!W3２"),"")</f>
        <v/>
      </c>
      <c r="AQ38" s="102" t="str" cm="1">
        <f t="array" aca="1" ref="AQ38" ca="1">IFERROR(INDIRECT($A38&amp;"!Z30"),"")</f>
        <v/>
      </c>
      <c r="AR38" s="102" t="str" cm="1">
        <f t="array" aca="1" ref="AR38" ca="1">IFERROR(INDIRECT($A38&amp;"!z33"),"")</f>
        <v/>
      </c>
      <c r="AS38" s="102" t="str" cm="1">
        <f t="array" aca="1" ref="AS38" ca="1">IFERROR(INDIRECT($A38&amp;"!w３４"),"")</f>
        <v/>
      </c>
      <c r="AT38" s="102" t="str" cm="1">
        <f t="array" aca="1" ref="AT38" ca="1">IFERROR(INDIRECT($A38&amp;"!K30"),"")</f>
        <v/>
      </c>
      <c r="AU38" s="102" t="str" cm="1">
        <f t="array" aca="1" ref="AU38" ca="1">IFERROR(INDIRECT($A38&amp;"!AS32"),"")</f>
        <v/>
      </c>
      <c r="AV38" s="102" t="str" cm="1">
        <f t="array" aca="1" ref="AV38" ca="1">IFERROR(INDIRECT($A38&amp;"!K31"),"")</f>
        <v/>
      </c>
      <c r="AW38" s="102" t="str" cm="1">
        <f t="array" aca="1" ref="AW38" ca="1">IFERROR(INDIRECT($A38&amp;"!U37"),"")</f>
        <v/>
      </c>
      <c r="AX38" s="102" t="str" cm="1">
        <f t="array" aca="1" ref="AX38" ca="1">IFERROR(INDIRECT($A38&amp;"!U38"),"")</f>
        <v/>
      </c>
      <c r="AY38" s="102" t="str" cm="1">
        <f t="array" aca="1" ref="AY38" ca="1">IFERROR(INDIRECT($A38&amp;"!U39"),"")</f>
        <v/>
      </c>
      <c r="AZ38" s="102" t="str" cm="1">
        <f t="array" aca="1" ref="AZ38" ca="1">IFERROR(INDIRECT($A38&amp;"!W37"),"")</f>
        <v/>
      </c>
      <c r="BA38" s="102" t="str" cm="1">
        <f t="array" aca="1" ref="BA38" ca="1">IFERROR(INDIRECT($A38&amp;"!W39"),"")</f>
        <v/>
      </c>
      <c r="BB38" s="102" t="str" cm="1">
        <f t="array" aca="1" ref="BB38" ca="1">IFERROR(INDIRECT($A38&amp;"!AB37"),"")</f>
        <v/>
      </c>
      <c r="BC38" s="102" t="str" cm="1">
        <f t="array" aca="1" ref="BC38" ca="1">IFERROR(INDIRECT($A38&amp;"!AB38"),"")</f>
        <v/>
      </c>
      <c r="BD38" s="102" t="str" cm="1">
        <f t="array" aca="1" ref="BD38" ca="1">IFERROR(INDIRECT($A38&amp;"!AB39"),"")</f>
        <v/>
      </c>
      <c r="BE38" s="102" t="str" cm="1">
        <f t="array" aca="1" ref="BE38" ca="1">IFERROR(INDIRECT($A38&amp;"!A54"),"")</f>
        <v/>
      </c>
      <c r="BF38" s="102" t="str" cm="1">
        <f t="array" aca="1" ref="BF38" ca="1">IFERROR(INDIRECT($A38&amp;"!A56"),"")</f>
        <v/>
      </c>
      <c r="BG38" s="102" t="str" cm="1">
        <f t="array" aca="1" ref="BG38" ca="1">IFERROR(INDIRECT($A38&amp;"!A59"),"")</f>
        <v/>
      </c>
      <c r="BH38" s="102" t="str" cm="1">
        <f t="array" aca="1" ref="BH38" ca="1">IFERROR(INDIRECT($A38&amp;"!A61"),"")</f>
        <v/>
      </c>
      <c r="BI38" s="102" t="str" cm="1">
        <f t="array" aca="1" ref="BI38" ca="1">IFERROR(INDIRECT($A38&amp;"!A70"),"")</f>
        <v/>
      </c>
      <c r="BJ38" s="102" t="str" cm="1">
        <f t="array" aca="1" ref="BJ38" ca="1">IFERROR(INDIRECT($A38&amp;"!A73"),"")</f>
        <v/>
      </c>
      <c r="BK38" s="102" t="str" cm="1">
        <f t="array" aca="1" ref="BK38" ca="1">IFERROR(INDIRECT($A38&amp;"!A76"),"")</f>
        <v/>
      </c>
      <c r="BL38" s="95" t="str" cm="1">
        <f t="array" aca="1" ref="BL38" ca="1">IFERROR(INDIRECT($A38&amp;"!A80"),"")</f>
        <v/>
      </c>
      <c r="BM38" s="95" t="str" cm="1">
        <f t="array" aca="1" ref="BM38" ca="1">IFERROR(INDIRECT($A38&amp;"!U45"),"")</f>
        <v/>
      </c>
      <c r="BN38" s="95" t="str" cm="1">
        <f t="array" aca="1" ref="BN38" ca="1">IFERROR(INDIRECT($A38&amp;"!ｘ45"),"")</f>
        <v/>
      </c>
      <c r="BO38" s="95" t="str" cm="1">
        <f t="array" aca="1" ref="BO38" ca="1">IFERROR(INDIRECT($A38&amp;"!U46"),"")</f>
        <v/>
      </c>
      <c r="BP38" s="95" t="str" cm="1">
        <f t="array" aca="1" ref="BP38" ca="1">IFERROR(INDIRECT($A38&amp;"!U4７"),"")</f>
        <v/>
      </c>
      <c r="BQ38" s="95"/>
      <c r="BR38" s="95"/>
      <c r="BS38" s="95"/>
      <c r="BT38" s="95"/>
      <c r="BU38" s="95"/>
      <c r="BV38" s="95"/>
      <c r="BW38" s="95"/>
      <c r="BX38" s="95"/>
      <c r="BY38" s="95"/>
      <c r="BZ38" s="95"/>
      <c r="CA38" s="95"/>
    </row>
    <row r="39" spans="1:79">
      <c r="A39" s="95">
        <v>35</v>
      </c>
      <c r="B39" s="96" t="str">
        <f t="shared" si="1"/>
        <v>Link</v>
      </c>
      <c r="C39" s="95" t="str" cm="1">
        <f t="array" aca="1" ref="C39" ca="1">IFERROR(INDIRECT($A39&amp;"!ｋ８"),"")</f>
        <v/>
      </c>
      <c r="D39" s="95" t="str" cm="1">
        <f t="array" aca="1" ref="D39" ca="1">IFERROR(INDIRECT($A39&amp;"!ｋ９"),"")</f>
        <v/>
      </c>
      <c r="E39" s="97" t="str" cm="1">
        <f t="array" aca="1" ref="E39" ca="1">IFERROR(INDIRECT($A39&amp;"!AQ10"),"")</f>
        <v/>
      </c>
      <c r="F39" s="97" t="str" cm="1">
        <f t="array" aca="1" ref="F39" ca="1">IFERROR(INDIRECT($A39&amp;"!AQ11"),"")</f>
        <v/>
      </c>
      <c r="G39" s="95" t="str" cm="1">
        <f t="array" aca="1" ref="G39" ca="1">IFERROR(INDIRECT($A39&amp;"!I42"),"")</f>
        <v/>
      </c>
      <c r="H39" s="95" t="str" cm="1">
        <f t="array" aca="1" ref="H39" ca="1">IFERROR(INDIRECT($A39&amp;"!L42"),"")</f>
        <v/>
      </c>
      <c r="I39" s="95" t="str" cm="1">
        <f t="array" aca="1" ref="I39" ca="1">IFERROR(INDIRECT($A39&amp;"!I43"),"")</f>
        <v/>
      </c>
      <c r="J39" s="95" t="str" cm="1">
        <f t="array" aca="1" ref="J39" ca="1">IFERROR(INDIRECT($A39&amp;"!L43"),"")</f>
        <v/>
      </c>
      <c r="K39" s="95" t="str" cm="1">
        <f t="array" aca="1" ref="K39" ca="1">IFERROR(INDIRECT($A39&amp;"!I44"),"")</f>
        <v/>
      </c>
      <c r="L39" s="95" t="str" cm="1">
        <f t="array" aca="1" ref="L39" ca="1">IFERROR(INDIRECT($A39&amp;"!L44"),"")</f>
        <v/>
      </c>
      <c r="M39" s="95" t="str" cm="1">
        <f t="array" aca="1" ref="M39" ca="1">IFERROR(INDIRECT($A39&amp;"!I45"),"")</f>
        <v/>
      </c>
      <c r="N39" s="95" t="str" cm="1">
        <f t="array" aca="1" ref="N39" ca="1">IFERROR(INDIRECT($A39&amp;"!L45"),"")</f>
        <v/>
      </c>
      <c r="O39" s="95" t="str" cm="1">
        <f t="array" aca="1" ref="O39" ca="1">IFERROR(INDIRECT($A39&amp;"!D18"),"")</f>
        <v/>
      </c>
      <c r="P39" s="95" t="str" cm="1">
        <f t="array" aca="1" ref="P39" ca="1">IFERROR(INDIRECT($A39&amp;"!D19"),"")</f>
        <v/>
      </c>
      <c r="Q39" s="95" t="str" cm="1">
        <f t="array" aca="1" ref="Q39" ca="1">IFERROR(INDIRECT($A39&amp;"!D20"),"")</f>
        <v/>
      </c>
      <c r="R39" s="95" t="str" cm="1">
        <f t="array" aca="1" ref="R39" ca="1">IFERROR(INDIRECT($A39&amp;"!AS34"),"")</f>
        <v/>
      </c>
      <c r="S39" s="95" t="str" cm="1">
        <f t="array" aca="1" ref="S39" ca="1">IFERROR(INDIRECT($A39&amp;"!W3"),"")</f>
        <v/>
      </c>
      <c r="T39" s="98" t="str" cm="1">
        <f t="array" aca="1" ref="T39" ca="1">IFERROR(INDIRECT($A39&amp;"!AQ3"),"")</f>
        <v/>
      </c>
      <c r="U39" s="98" t="str" cm="1">
        <f t="array" aca="1" ref="U39" ca="1">IFERROR(INDIRECT($A39&amp;"!AQ4"),"")</f>
        <v/>
      </c>
      <c r="V39" s="98" t="str" cm="1">
        <f t="array" aca="1" ref="V39" ca="1">IFERROR(INDIRECT($A39&amp;"!AQ5"),"")</f>
        <v/>
      </c>
      <c r="W39" s="98" t="str" cm="1">
        <f t="array" aca="1" ref="W39" ca="1">IFERROR(INDIRECT($A39&amp;"!AQ6"),"")</f>
        <v/>
      </c>
      <c r="X39" s="99" t="str" cm="1">
        <f t="array" aca="1" ref="X39" ca="1">IFERROR(INDIRECT($A39&amp;"!AQ7"),"")</f>
        <v/>
      </c>
      <c r="Y39" s="100" t="str" cm="1">
        <f t="array" aca="1" ref="Y39" ca="1">IFERROR(INDIRECT($A39&amp;"!AQ1３"),"")</f>
        <v/>
      </c>
      <c r="Z39" s="98" t="str" cm="1">
        <f t="array" aca="1" ref="Z39" ca="1">IFERROR(INDIRECT($A39&amp;"!AQ8"),"")</f>
        <v/>
      </c>
      <c r="AA39" s="95" t="str" cm="1">
        <f t="array" aca="1" ref="AA39" ca="1">IFERROR(INDIRECT($A39&amp;"!W４"),"")</f>
        <v/>
      </c>
      <c r="AB39" s="95" t="str" cm="1">
        <f t="array" aca="1" ref="AB39" ca="1">IFERROR(INDIRECT($A39&amp;"!W５"),"")</f>
        <v/>
      </c>
      <c r="AC39" s="101" t="str" cm="1">
        <f t="array" aca="1" ref="AC39" ca="1">IFERROR(INDIRECT($A39&amp;"!W1４"),"")</f>
        <v/>
      </c>
      <c r="AD39" s="95" t="str" cm="1">
        <f t="array" aca="1" ref="AD39" ca="1">IFERROR(INDIRECT($A39&amp;"!W1５"),"")</f>
        <v/>
      </c>
      <c r="AE39" s="95" t="str" cm="1">
        <f t="array" aca="1" ref="AE39" ca="1">IFERROR(INDIRECT($A39&amp;"!W1６"),"")</f>
        <v/>
      </c>
      <c r="AF39" s="95" t="str" cm="1">
        <f t="array" aca="1" ref="AF39" ca="1">IFERROR(INDIRECT($A39&amp;"!W１７"),"")</f>
        <v/>
      </c>
      <c r="AG39" s="95" t="str" cm="1">
        <f t="array" aca="1" ref="AG39" ca="1">IFERROR(INDIRECT($A39&amp;"!W1８"),"")</f>
        <v/>
      </c>
      <c r="AH39" s="95" t="str" cm="1">
        <f t="array" aca="1" ref="AH39" ca="1">IFERROR(INDIRECT($A39&amp;"!W１９"),"")</f>
        <v/>
      </c>
      <c r="AI39" s="102" t="str" cm="1">
        <f t="array" aca="1" ref="AI39" ca="1">IFERROR(INDIRECT($A39&amp;"!W２０"),"")</f>
        <v/>
      </c>
      <c r="AJ39" s="102" t="str" cm="1">
        <f t="array" aca="1" ref="AJ39" ca="1">IFERROR(INDIRECT($A39&amp;"!W２１"),"")</f>
        <v/>
      </c>
      <c r="AK39" s="95" t="str" cm="1">
        <f t="array" aca="1" ref="AK39" ca="1">IFERROR(INDIRECT($A39&amp;"!w２２"),"")</f>
        <v/>
      </c>
      <c r="AL39" s="103" t="str" cm="1">
        <f t="array" aca="1" ref="AL39" ca="1">IFERROR(INDIRECT($A39&amp;"!W２３ "),"")</f>
        <v/>
      </c>
      <c r="AM39" s="102" t="str" cm="1">
        <f t="array" aca="1" ref="AM39" ca="1">IFERROR(INDIRECT($A39&amp;"!W２6"),"")</f>
        <v/>
      </c>
      <c r="AN39" s="102" t="str" cm="1">
        <f t="array" aca="1" ref="AN39" ca="1">IFERROR(INDIRECT($A39&amp;"!W29"),"")</f>
        <v/>
      </c>
      <c r="AO39" s="102" t="str" cm="1">
        <f t="array" aca="1" ref="AO39" ca="1">IFERROR(INDIRECT($A39&amp;"!W3０"),"")</f>
        <v/>
      </c>
      <c r="AP39" s="102" t="str" cm="1">
        <f t="array" aca="1" ref="AP39" ca="1">IFERROR(INDIRECT($A39&amp;"!W3２"),"")</f>
        <v/>
      </c>
      <c r="AQ39" s="102" t="str" cm="1">
        <f t="array" aca="1" ref="AQ39" ca="1">IFERROR(INDIRECT($A39&amp;"!Z30"),"")</f>
        <v/>
      </c>
      <c r="AR39" s="102" t="str" cm="1">
        <f t="array" aca="1" ref="AR39" ca="1">IFERROR(INDIRECT($A39&amp;"!z33"),"")</f>
        <v/>
      </c>
      <c r="AS39" s="102" t="str" cm="1">
        <f t="array" aca="1" ref="AS39" ca="1">IFERROR(INDIRECT($A39&amp;"!w３４"),"")</f>
        <v/>
      </c>
      <c r="AT39" s="102" t="str" cm="1">
        <f t="array" aca="1" ref="AT39" ca="1">IFERROR(INDIRECT($A39&amp;"!K30"),"")</f>
        <v/>
      </c>
      <c r="AU39" s="102" t="str" cm="1">
        <f t="array" aca="1" ref="AU39" ca="1">IFERROR(INDIRECT($A39&amp;"!AS32"),"")</f>
        <v/>
      </c>
      <c r="AV39" s="102" t="str" cm="1">
        <f t="array" aca="1" ref="AV39" ca="1">IFERROR(INDIRECT($A39&amp;"!K31"),"")</f>
        <v/>
      </c>
      <c r="AW39" s="102" t="str" cm="1">
        <f t="array" aca="1" ref="AW39" ca="1">IFERROR(INDIRECT($A39&amp;"!U37"),"")</f>
        <v/>
      </c>
      <c r="AX39" s="102" t="str" cm="1">
        <f t="array" aca="1" ref="AX39" ca="1">IFERROR(INDIRECT($A39&amp;"!U38"),"")</f>
        <v/>
      </c>
      <c r="AY39" s="102" t="str" cm="1">
        <f t="array" aca="1" ref="AY39" ca="1">IFERROR(INDIRECT($A39&amp;"!U39"),"")</f>
        <v/>
      </c>
      <c r="AZ39" s="102" t="str" cm="1">
        <f t="array" aca="1" ref="AZ39" ca="1">IFERROR(INDIRECT($A39&amp;"!W37"),"")</f>
        <v/>
      </c>
      <c r="BA39" s="102" t="str" cm="1">
        <f t="array" aca="1" ref="BA39" ca="1">IFERROR(INDIRECT($A39&amp;"!W39"),"")</f>
        <v/>
      </c>
      <c r="BB39" s="102" t="str" cm="1">
        <f t="array" aca="1" ref="BB39" ca="1">IFERROR(INDIRECT($A39&amp;"!AB37"),"")</f>
        <v/>
      </c>
      <c r="BC39" s="102" t="str" cm="1">
        <f t="array" aca="1" ref="BC39" ca="1">IFERROR(INDIRECT($A39&amp;"!AB38"),"")</f>
        <v/>
      </c>
      <c r="BD39" s="102" t="str" cm="1">
        <f t="array" aca="1" ref="BD39" ca="1">IFERROR(INDIRECT($A39&amp;"!AB39"),"")</f>
        <v/>
      </c>
      <c r="BE39" s="102" t="str" cm="1">
        <f t="array" aca="1" ref="BE39" ca="1">IFERROR(INDIRECT($A39&amp;"!A54"),"")</f>
        <v/>
      </c>
      <c r="BF39" s="102" t="str" cm="1">
        <f t="array" aca="1" ref="BF39" ca="1">IFERROR(INDIRECT($A39&amp;"!A56"),"")</f>
        <v/>
      </c>
      <c r="BG39" s="102" t="str" cm="1">
        <f t="array" aca="1" ref="BG39" ca="1">IFERROR(INDIRECT($A39&amp;"!A59"),"")</f>
        <v/>
      </c>
      <c r="BH39" s="102" t="str" cm="1">
        <f t="array" aca="1" ref="BH39" ca="1">IFERROR(INDIRECT($A39&amp;"!A61"),"")</f>
        <v/>
      </c>
      <c r="BI39" s="102" t="str" cm="1">
        <f t="array" aca="1" ref="BI39" ca="1">IFERROR(INDIRECT($A39&amp;"!A70"),"")</f>
        <v/>
      </c>
      <c r="BJ39" s="102" t="str" cm="1">
        <f t="array" aca="1" ref="BJ39" ca="1">IFERROR(INDIRECT($A39&amp;"!A73"),"")</f>
        <v/>
      </c>
      <c r="BK39" s="102" t="str" cm="1">
        <f t="array" aca="1" ref="BK39" ca="1">IFERROR(INDIRECT($A39&amp;"!A76"),"")</f>
        <v/>
      </c>
      <c r="BL39" s="95" t="str" cm="1">
        <f t="array" aca="1" ref="BL39" ca="1">IFERROR(INDIRECT($A39&amp;"!A80"),"")</f>
        <v/>
      </c>
      <c r="BM39" s="95" t="str" cm="1">
        <f t="array" aca="1" ref="BM39" ca="1">IFERROR(INDIRECT($A39&amp;"!U45"),"")</f>
        <v/>
      </c>
      <c r="BN39" s="95" t="str" cm="1">
        <f t="array" aca="1" ref="BN39" ca="1">IFERROR(INDIRECT($A39&amp;"!ｘ45"),"")</f>
        <v/>
      </c>
      <c r="BO39" s="95" t="str" cm="1">
        <f t="array" aca="1" ref="BO39" ca="1">IFERROR(INDIRECT($A39&amp;"!U46"),"")</f>
        <v/>
      </c>
      <c r="BP39" s="95" t="str" cm="1">
        <f t="array" aca="1" ref="BP39" ca="1">IFERROR(INDIRECT($A39&amp;"!U4７"),"")</f>
        <v/>
      </c>
      <c r="BQ39" s="95"/>
      <c r="BR39" s="95"/>
      <c r="BS39" s="95"/>
      <c r="BT39" s="95"/>
      <c r="BU39" s="95"/>
      <c r="BV39" s="95"/>
      <c r="BW39" s="95"/>
      <c r="BX39" s="95"/>
      <c r="BY39" s="95"/>
      <c r="BZ39" s="95"/>
      <c r="CA39" s="95"/>
    </row>
    <row r="40" spans="1:79">
      <c r="A40" s="95">
        <v>36</v>
      </c>
      <c r="B40" s="96" t="str">
        <f t="shared" si="1"/>
        <v>Link</v>
      </c>
      <c r="C40" s="95" t="str" cm="1">
        <f t="array" aca="1" ref="C40" ca="1">IFERROR(INDIRECT($A40&amp;"!ｋ８"),"")</f>
        <v/>
      </c>
      <c r="D40" s="95" t="str" cm="1">
        <f t="array" aca="1" ref="D40" ca="1">IFERROR(INDIRECT($A40&amp;"!ｋ９"),"")</f>
        <v/>
      </c>
      <c r="E40" s="97" t="str" cm="1">
        <f t="array" aca="1" ref="E40" ca="1">IFERROR(INDIRECT($A40&amp;"!AQ10"),"")</f>
        <v/>
      </c>
      <c r="F40" s="97" t="str" cm="1">
        <f t="array" aca="1" ref="F40" ca="1">IFERROR(INDIRECT($A40&amp;"!AQ11"),"")</f>
        <v/>
      </c>
      <c r="G40" s="95" t="str" cm="1">
        <f t="array" aca="1" ref="G40" ca="1">IFERROR(INDIRECT($A40&amp;"!I42"),"")</f>
        <v/>
      </c>
      <c r="H40" s="95" t="str" cm="1">
        <f t="array" aca="1" ref="H40" ca="1">IFERROR(INDIRECT($A40&amp;"!L42"),"")</f>
        <v/>
      </c>
      <c r="I40" s="95" t="str" cm="1">
        <f t="array" aca="1" ref="I40" ca="1">IFERROR(INDIRECT($A40&amp;"!I43"),"")</f>
        <v/>
      </c>
      <c r="J40" s="95" t="str" cm="1">
        <f t="array" aca="1" ref="J40" ca="1">IFERROR(INDIRECT($A40&amp;"!L43"),"")</f>
        <v/>
      </c>
      <c r="K40" s="95" t="str" cm="1">
        <f t="array" aca="1" ref="K40" ca="1">IFERROR(INDIRECT($A40&amp;"!I44"),"")</f>
        <v/>
      </c>
      <c r="L40" s="95" t="str" cm="1">
        <f t="array" aca="1" ref="L40" ca="1">IFERROR(INDIRECT($A40&amp;"!L44"),"")</f>
        <v/>
      </c>
      <c r="M40" s="95" t="str" cm="1">
        <f t="array" aca="1" ref="M40" ca="1">IFERROR(INDIRECT($A40&amp;"!I45"),"")</f>
        <v/>
      </c>
      <c r="N40" s="95" t="str" cm="1">
        <f t="array" aca="1" ref="N40" ca="1">IFERROR(INDIRECT($A40&amp;"!L45"),"")</f>
        <v/>
      </c>
      <c r="O40" s="95" t="str" cm="1">
        <f t="array" aca="1" ref="O40" ca="1">IFERROR(INDIRECT($A40&amp;"!D18"),"")</f>
        <v/>
      </c>
      <c r="P40" s="95" t="str" cm="1">
        <f t="array" aca="1" ref="P40" ca="1">IFERROR(INDIRECT($A40&amp;"!D19"),"")</f>
        <v/>
      </c>
      <c r="Q40" s="95" t="str" cm="1">
        <f t="array" aca="1" ref="Q40" ca="1">IFERROR(INDIRECT($A40&amp;"!D20"),"")</f>
        <v/>
      </c>
      <c r="R40" s="95" t="str" cm="1">
        <f t="array" aca="1" ref="R40" ca="1">IFERROR(INDIRECT($A40&amp;"!AS34"),"")</f>
        <v/>
      </c>
      <c r="S40" s="95" t="str" cm="1">
        <f t="array" aca="1" ref="S40" ca="1">IFERROR(INDIRECT($A40&amp;"!W3"),"")</f>
        <v/>
      </c>
      <c r="T40" s="98" t="str" cm="1">
        <f t="array" aca="1" ref="T40" ca="1">IFERROR(INDIRECT($A40&amp;"!AQ3"),"")</f>
        <v/>
      </c>
      <c r="U40" s="98" t="str" cm="1">
        <f t="array" aca="1" ref="U40" ca="1">IFERROR(INDIRECT($A40&amp;"!AQ4"),"")</f>
        <v/>
      </c>
      <c r="V40" s="98" t="str" cm="1">
        <f t="array" aca="1" ref="V40" ca="1">IFERROR(INDIRECT($A40&amp;"!AQ5"),"")</f>
        <v/>
      </c>
      <c r="W40" s="98" t="str" cm="1">
        <f t="array" aca="1" ref="W40" ca="1">IFERROR(INDIRECT($A40&amp;"!AQ6"),"")</f>
        <v/>
      </c>
      <c r="X40" s="99" t="str" cm="1">
        <f t="array" aca="1" ref="X40" ca="1">IFERROR(INDIRECT($A40&amp;"!AQ7"),"")</f>
        <v/>
      </c>
      <c r="Y40" s="100" t="str" cm="1">
        <f t="array" aca="1" ref="Y40" ca="1">IFERROR(INDIRECT($A40&amp;"!AQ1３"),"")</f>
        <v/>
      </c>
      <c r="Z40" s="98" t="str" cm="1">
        <f t="array" aca="1" ref="Z40" ca="1">IFERROR(INDIRECT($A40&amp;"!AQ8"),"")</f>
        <v/>
      </c>
      <c r="AA40" s="95" t="str" cm="1">
        <f t="array" aca="1" ref="AA40" ca="1">IFERROR(INDIRECT($A40&amp;"!W４"),"")</f>
        <v/>
      </c>
      <c r="AB40" s="95" t="str" cm="1">
        <f t="array" aca="1" ref="AB40" ca="1">IFERROR(INDIRECT($A40&amp;"!W５"),"")</f>
        <v/>
      </c>
      <c r="AC40" s="101" t="str" cm="1">
        <f t="array" aca="1" ref="AC40" ca="1">IFERROR(INDIRECT($A40&amp;"!W1４"),"")</f>
        <v/>
      </c>
      <c r="AD40" s="95" t="str" cm="1">
        <f t="array" aca="1" ref="AD40" ca="1">IFERROR(INDIRECT($A40&amp;"!W1５"),"")</f>
        <v/>
      </c>
      <c r="AE40" s="95" t="str" cm="1">
        <f t="array" aca="1" ref="AE40" ca="1">IFERROR(INDIRECT($A40&amp;"!W1６"),"")</f>
        <v/>
      </c>
      <c r="AF40" s="95" t="str" cm="1">
        <f t="array" aca="1" ref="AF40" ca="1">IFERROR(INDIRECT($A40&amp;"!W１７"),"")</f>
        <v/>
      </c>
      <c r="AG40" s="95" t="str" cm="1">
        <f t="array" aca="1" ref="AG40" ca="1">IFERROR(INDIRECT($A40&amp;"!W1８"),"")</f>
        <v/>
      </c>
      <c r="AH40" s="95" t="str" cm="1">
        <f t="array" aca="1" ref="AH40" ca="1">IFERROR(INDIRECT($A40&amp;"!W１９"),"")</f>
        <v/>
      </c>
      <c r="AI40" s="102" t="str" cm="1">
        <f t="array" aca="1" ref="AI40" ca="1">IFERROR(INDIRECT($A40&amp;"!W２０"),"")</f>
        <v/>
      </c>
      <c r="AJ40" s="102" t="str" cm="1">
        <f t="array" aca="1" ref="AJ40" ca="1">IFERROR(INDIRECT($A40&amp;"!W２１"),"")</f>
        <v/>
      </c>
      <c r="AK40" s="95" t="str" cm="1">
        <f t="array" aca="1" ref="AK40" ca="1">IFERROR(INDIRECT($A40&amp;"!w２２"),"")</f>
        <v/>
      </c>
      <c r="AL40" s="103" t="str" cm="1">
        <f t="array" aca="1" ref="AL40" ca="1">IFERROR(INDIRECT($A40&amp;"!W２３ "),"")</f>
        <v/>
      </c>
      <c r="AM40" s="102" t="str" cm="1">
        <f t="array" aca="1" ref="AM40" ca="1">IFERROR(INDIRECT($A40&amp;"!W２6"),"")</f>
        <v/>
      </c>
      <c r="AN40" s="102" t="str" cm="1">
        <f t="array" aca="1" ref="AN40" ca="1">IFERROR(INDIRECT($A40&amp;"!W29"),"")</f>
        <v/>
      </c>
      <c r="AO40" s="102" t="str" cm="1">
        <f t="array" aca="1" ref="AO40" ca="1">IFERROR(INDIRECT($A40&amp;"!W3０"),"")</f>
        <v/>
      </c>
      <c r="AP40" s="102" t="str" cm="1">
        <f t="array" aca="1" ref="AP40" ca="1">IFERROR(INDIRECT($A40&amp;"!W3２"),"")</f>
        <v/>
      </c>
      <c r="AQ40" s="102" t="str" cm="1">
        <f t="array" aca="1" ref="AQ40" ca="1">IFERROR(INDIRECT($A40&amp;"!Z30"),"")</f>
        <v/>
      </c>
      <c r="AR40" s="102" t="str" cm="1">
        <f t="array" aca="1" ref="AR40" ca="1">IFERROR(INDIRECT($A40&amp;"!z33"),"")</f>
        <v/>
      </c>
      <c r="AS40" s="102" t="str" cm="1">
        <f t="array" aca="1" ref="AS40" ca="1">IFERROR(INDIRECT($A40&amp;"!w３４"),"")</f>
        <v/>
      </c>
      <c r="AT40" s="102" t="str" cm="1">
        <f t="array" aca="1" ref="AT40" ca="1">IFERROR(INDIRECT($A40&amp;"!K30"),"")</f>
        <v/>
      </c>
      <c r="AU40" s="102" t="str" cm="1">
        <f t="array" aca="1" ref="AU40" ca="1">IFERROR(INDIRECT($A40&amp;"!AS32"),"")</f>
        <v/>
      </c>
      <c r="AV40" s="102" t="str" cm="1">
        <f t="array" aca="1" ref="AV40" ca="1">IFERROR(INDIRECT($A40&amp;"!K31"),"")</f>
        <v/>
      </c>
      <c r="AW40" s="102" t="str" cm="1">
        <f t="array" aca="1" ref="AW40" ca="1">IFERROR(INDIRECT($A40&amp;"!U37"),"")</f>
        <v/>
      </c>
      <c r="AX40" s="102" t="str" cm="1">
        <f t="array" aca="1" ref="AX40" ca="1">IFERROR(INDIRECT($A40&amp;"!U38"),"")</f>
        <v/>
      </c>
      <c r="AY40" s="102" t="str" cm="1">
        <f t="array" aca="1" ref="AY40" ca="1">IFERROR(INDIRECT($A40&amp;"!U39"),"")</f>
        <v/>
      </c>
      <c r="AZ40" s="102" t="str" cm="1">
        <f t="array" aca="1" ref="AZ40" ca="1">IFERROR(INDIRECT($A40&amp;"!W37"),"")</f>
        <v/>
      </c>
      <c r="BA40" s="102" t="str" cm="1">
        <f t="array" aca="1" ref="BA40" ca="1">IFERROR(INDIRECT($A40&amp;"!W39"),"")</f>
        <v/>
      </c>
      <c r="BB40" s="102" t="str" cm="1">
        <f t="array" aca="1" ref="BB40" ca="1">IFERROR(INDIRECT($A40&amp;"!AB37"),"")</f>
        <v/>
      </c>
      <c r="BC40" s="102" t="str" cm="1">
        <f t="array" aca="1" ref="BC40" ca="1">IFERROR(INDIRECT($A40&amp;"!AB38"),"")</f>
        <v/>
      </c>
      <c r="BD40" s="102" t="str" cm="1">
        <f t="array" aca="1" ref="BD40" ca="1">IFERROR(INDIRECT($A40&amp;"!AB39"),"")</f>
        <v/>
      </c>
      <c r="BE40" s="102" t="str" cm="1">
        <f t="array" aca="1" ref="BE40" ca="1">IFERROR(INDIRECT($A40&amp;"!A54"),"")</f>
        <v/>
      </c>
      <c r="BF40" s="102" t="str" cm="1">
        <f t="array" aca="1" ref="BF40" ca="1">IFERROR(INDIRECT($A40&amp;"!A56"),"")</f>
        <v/>
      </c>
      <c r="BG40" s="102" t="str" cm="1">
        <f t="array" aca="1" ref="BG40" ca="1">IFERROR(INDIRECT($A40&amp;"!A59"),"")</f>
        <v/>
      </c>
      <c r="BH40" s="102" t="str" cm="1">
        <f t="array" aca="1" ref="BH40" ca="1">IFERROR(INDIRECT($A40&amp;"!A61"),"")</f>
        <v/>
      </c>
      <c r="BI40" s="102" t="str" cm="1">
        <f t="array" aca="1" ref="BI40" ca="1">IFERROR(INDIRECT($A40&amp;"!A70"),"")</f>
        <v/>
      </c>
      <c r="BJ40" s="102" t="str" cm="1">
        <f t="array" aca="1" ref="BJ40" ca="1">IFERROR(INDIRECT($A40&amp;"!A73"),"")</f>
        <v/>
      </c>
      <c r="BK40" s="102" t="str" cm="1">
        <f t="array" aca="1" ref="BK40" ca="1">IFERROR(INDIRECT($A40&amp;"!A76"),"")</f>
        <v/>
      </c>
      <c r="BL40" s="95" t="str" cm="1">
        <f t="array" aca="1" ref="BL40" ca="1">IFERROR(INDIRECT($A40&amp;"!A80"),"")</f>
        <v/>
      </c>
      <c r="BM40" s="95" t="str" cm="1">
        <f t="array" aca="1" ref="BM40" ca="1">IFERROR(INDIRECT($A40&amp;"!U45"),"")</f>
        <v/>
      </c>
      <c r="BN40" s="95" t="str" cm="1">
        <f t="array" aca="1" ref="BN40" ca="1">IFERROR(INDIRECT($A40&amp;"!ｘ45"),"")</f>
        <v/>
      </c>
      <c r="BO40" s="95" t="str" cm="1">
        <f t="array" aca="1" ref="BO40" ca="1">IFERROR(INDIRECT($A40&amp;"!U46"),"")</f>
        <v/>
      </c>
      <c r="BP40" s="95" t="str" cm="1">
        <f t="array" aca="1" ref="BP40" ca="1">IFERROR(INDIRECT($A40&amp;"!U4７"),"")</f>
        <v/>
      </c>
      <c r="BQ40" s="95"/>
      <c r="BR40" s="95"/>
      <c r="BS40" s="95"/>
      <c r="BT40" s="95"/>
      <c r="BU40" s="95"/>
      <c r="BV40" s="95"/>
      <c r="BW40" s="95"/>
      <c r="BX40" s="95"/>
      <c r="BY40" s="95"/>
      <c r="BZ40" s="95"/>
      <c r="CA40" s="95"/>
    </row>
    <row r="41" spans="1:79">
      <c r="A41" s="95">
        <v>37</v>
      </c>
      <c r="B41" s="96" t="str">
        <f t="shared" si="1"/>
        <v>Link</v>
      </c>
      <c r="C41" s="95" t="str" cm="1">
        <f t="array" aca="1" ref="C41" ca="1">IFERROR(INDIRECT($A41&amp;"!ｋ８"),"")</f>
        <v/>
      </c>
      <c r="D41" s="95" t="str" cm="1">
        <f t="array" aca="1" ref="D41" ca="1">IFERROR(INDIRECT($A41&amp;"!ｋ９"),"")</f>
        <v/>
      </c>
      <c r="E41" s="97" t="str" cm="1">
        <f t="array" aca="1" ref="E41" ca="1">IFERROR(INDIRECT($A41&amp;"!AQ10"),"")</f>
        <v/>
      </c>
      <c r="F41" s="97" t="str" cm="1">
        <f t="array" aca="1" ref="F41" ca="1">IFERROR(INDIRECT($A41&amp;"!AQ11"),"")</f>
        <v/>
      </c>
      <c r="G41" s="95" t="str" cm="1">
        <f t="array" aca="1" ref="G41" ca="1">IFERROR(INDIRECT($A41&amp;"!I42"),"")</f>
        <v/>
      </c>
      <c r="H41" s="95" t="str" cm="1">
        <f t="array" aca="1" ref="H41" ca="1">IFERROR(INDIRECT($A41&amp;"!L42"),"")</f>
        <v/>
      </c>
      <c r="I41" s="95" t="str" cm="1">
        <f t="array" aca="1" ref="I41" ca="1">IFERROR(INDIRECT($A41&amp;"!I43"),"")</f>
        <v/>
      </c>
      <c r="J41" s="95" t="str" cm="1">
        <f t="array" aca="1" ref="J41" ca="1">IFERROR(INDIRECT($A41&amp;"!L43"),"")</f>
        <v/>
      </c>
      <c r="K41" s="95" t="str" cm="1">
        <f t="array" aca="1" ref="K41" ca="1">IFERROR(INDIRECT($A41&amp;"!I44"),"")</f>
        <v/>
      </c>
      <c r="L41" s="95" t="str" cm="1">
        <f t="array" aca="1" ref="L41" ca="1">IFERROR(INDIRECT($A41&amp;"!L44"),"")</f>
        <v/>
      </c>
      <c r="M41" s="95" t="str" cm="1">
        <f t="array" aca="1" ref="M41" ca="1">IFERROR(INDIRECT($A41&amp;"!I45"),"")</f>
        <v/>
      </c>
      <c r="N41" s="95" t="str" cm="1">
        <f t="array" aca="1" ref="N41" ca="1">IFERROR(INDIRECT($A41&amp;"!L45"),"")</f>
        <v/>
      </c>
      <c r="O41" s="95" t="str" cm="1">
        <f t="array" aca="1" ref="O41" ca="1">IFERROR(INDIRECT($A41&amp;"!D18"),"")</f>
        <v/>
      </c>
      <c r="P41" s="95" t="str" cm="1">
        <f t="array" aca="1" ref="P41" ca="1">IFERROR(INDIRECT($A41&amp;"!D19"),"")</f>
        <v/>
      </c>
      <c r="Q41" s="95" t="str" cm="1">
        <f t="array" aca="1" ref="Q41" ca="1">IFERROR(INDIRECT($A41&amp;"!D20"),"")</f>
        <v/>
      </c>
      <c r="R41" s="95" t="str" cm="1">
        <f t="array" aca="1" ref="R41" ca="1">IFERROR(INDIRECT($A41&amp;"!AS34"),"")</f>
        <v/>
      </c>
      <c r="S41" s="95" t="str" cm="1">
        <f t="array" aca="1" ref="S41" ca="1">IFERROR(INDIRECT($A41&amp;"!W3"),"")</f>
        <v/>
      </c>
      <c r="T41" s="98" t="str" cm="1">
        <f t="array" aca="1" ref="T41" ca="1">IFERROR(INDIRECT($A41&amp;"!AQ3"),"")</f>
        <v/>
      </c>
      <c r="U41" s="98" t="str" cm="1">
        <f t="array" aca="1" ref="U41" ca="1">IFERROR(INDIRECT($A41&amp;"!AQ4"),"")</f>
        <v/>
      </c>
      <c r="V41" s="98" t="str" cm="1">
        <f t="array" aca="1" ref="V41" ca="1">IFERROR(INDIRECT($A41&amp;"!AQ5"),"")</f>
        <v/>
      </c>
      <c r="W41" s="98" t="str" cm="1">
        <f t="array" aca="1" ref="W41" ca="1">IFERROR(INDIRECT($A41&amp;"!AQ6"),"")</f>
        <v/>
      </c>
      <c r="X41" s="99" t="str" cm="1">
        <f t="array" aca="1" ref="X41" ca="1">IFERROR(INDIRECT($A41&amp;"!AQ7"),"")</f>
        <v/>
      </c>
      <c r="Y41" s="100" t="str" cm="1">
        <f t="array" aca="1" ref="Y41" ca="1">IFERROR(INDIRECT($A41&amp;"!AQ1３"),"")</f>
        <v/>
      </c>
      <c r="Z41" s="98" t="str" cm="1">
        <f t="array" aca="1" ref="Z41" ca="1">IFERROR(INDIRECT($A41&amp;"!AQ8"),"")</f>
        <v/>
      </c>
      <c r="AA41" s="95" t="str" cm="1">
        <f t="array" aca="1" ref="AA41" ca="1">IFERROR(INDIRECT($A41&amp;"!W４"),"")</f>
        <v/>
      </c>
      <c r="AB41" s="95" t="str" cm="1">
        <f t="array" aca="1" ref="AB41" ca="1">IFERROR(INDIRECT($A41&amp;"!W５"),"")</f>
        <v/>
      </c>
      <c r="AC41" s="101" t="str" cm="1">
        <f t="array" aca="1" ref="AC41" ca="1">IFERROR(INDIRECT($A41&amp;"!W1４"),"")</f>
        <v/>
      </c>
      <c r="AD41" s="95" t="str" cm="1">
        <f t="array" aca="1" ref="AD41" ca="1">IFERROR(INDIRECT($A41&amp;"!W1５"),"")</f>
        <v/>
      </c>
      <c r="AE41" s="95" t="str" cm="1">
        <f t="array" aca="1" ref="AE41" ca="1">IFERROR(INDIRECT($A41&amp;"!W1６"),"")</f>
        <v/>
      </c>
      <c r="AF41" s="95" t="str" cm="1">
        <f t="array" aca="1" ref="AF41" ca="1">IFERROR(INDIRECT($A41&amp;"!W１７"),"")</f>
        <v/>
      </c>
      <c r="AG41" s="95" t="str" cm="1">
        <f t="array" aca="1" ref="AG41" ca="1">IFERROR(INDIRECT($A41&amp;"!W1８"),"")</f>
        <v/>
      </c>
      <c r="AH41" s="95" t="str" cm="1">
        <f t="array" aca="1" ref="AH41" ca="1">IFERROR(INDIRECT($A41&amp;"!W１９"),"")</f>
        <v/>
      </c>
      <c r="AI41" s="102" t="str" cm="1">
        <f t="array" aca="1" ref="AI41" ca="1">IFERROR(INDIRECT($A41&amp;"!W２０"),"")</f>
        <v/>
      </c>
      <c r="AJ41" s="102" t="str" cm="1">
        <f t="array" aca="1" ref="AJ41" ca="1">IFERROR(INDIRECT($A41&amp;"!W２１"),"")</f>
        <v/>
      </c>
      <c r="AK41" s="95" t="str" cm="1">
        <f t="array" aca="1" ref="AK41" ca="1">IFERROR(INDIRECT($A41&amp;"!w２２"),"")</f>
        <v/>
      </c>
      <c r="AL41" s="103" t="str" cm="1">
        <f t="array" aca="1" ref="AL41" ca="1">IFERROR(INDIRECT($A41&amp;"!W２３ "),"")</f>
        <v/>
      </c>
      <c r="AM41" s="102" t="str" cm="1">
        <f t="array" aca="1" ref="AM41" ca="1">IFERROR(INDIRECT($A41&amp;"!W２6"),"")</f>
        <v/>
      </c>
      <c r="AN41" s="102" t="str" cm="1">
        <f t="array" aca="1" ref="AN41" ca="1">IFERROR(INDIRECT($A41&amp;"!W29"),"")</f>
        <v/>
      </c>
      <c r="AO41" s="102" t="str" cm="1">
        <f t="array" aca="1" ref="AO41" ca="1">IFERROR(INDIRECT($A41&amp;"!W3０"),"")</f>
        <v/>
      </c>
      <c r="AP41" s="102" t="str" cm="1">
        <f t="array" aca="1" ref="AP41" ca="1">IFERROR(INDIRECT($A41&amp;"!W3２"),"")</f>
        <v/>
      </c>
      <c r="AQ41" s="102" t="str" cm="1">
        <f t="array" aca="1" ref="AQ41" ca="1">IFERROR(INDIRECT($A41&amp;"!Z30"),"")</f>
        <v/>
      </c>
      <c r="AR41" s="102" t="str" cm="1">
        <f t="array" aca="1" ref="AR41" ca="1">IFERROR(INDIRECT($A41&amp;"!z33"),"")</f>
        <v/>
      </c>
      <c r="AS41" s="102" t="str" cm="1">
        <f t="array" aca="1" ref="AS41" ca="1">IFERROR(INDIRECT($A41&amp;"!w３４"),"")</f>
        <v/>
      </c>
      <c r="AT41" s="102" t="str" cm="1">
        <f t="array" aca="1" ref="AT41" ca="1">IFERROR(INDIRECT($A41&amp;"!K30"),"")</f>
        <v/>
      </c>
      <c r="AU41" s="102" t="str" cm="1">
        <f t="array" aca="1" ref="AU41" ca="1">IFERROR(INDIRECT($A41&amp;"!AS32"),"")</f>
        <v/>
      </c>
      <c r="AV41" s="102" t="str" cm="1">
        <f t="array" aca="1" ref="AV41" ca="1">IFERROR(INDIRECT($A41&amp;"!K31"),"")</f>
        <v/>
      </c>
      <c r="AW41" s="102" t="str" cm="1">
        <f t="array" aca="1" ref="AW41" ca="1">IFERROR(INDIRECT($A41&amp;"!U37"),"")</f>
        <v/>
      </c>
      <c r="AX41" s="102" t="str" cm="1">
        <f t="array" aca="1" ref="AX41" ca="1">IFERROR(INDIRECT($A41&amp;"!U38"),"")</f>
        <v/>
      </c>
      <c r="AY41" s="102" t="str" cm="1">
        <f t="array" aca="1" ref="AY41" ca="1">IFERROR(INDIRECT($A41&amp;"!U39"),"")</f>
        <v/>
      </c>
      <c r="AZ41" s="102" t="str" cm="1">
        <f t="array" aca="1" ref="AZ41" ca="1">IFERROR(INDIRECT($A41&amp;"!W37"),"")</f>
        <v/>
      </c>
      <c r="BA41" s="102" t="str" cm="1">
        <f t="array" aca="1" ref="BA41" ca="1">IFERROR(INDIRECT($A41&amp;"!W39"),"")</f>
        <v/>
      </c>
      <c r="BB41" s="102" t="str" cm="1">
        <f t="array" aca="1" ref="BB41" ca="1">IFERROR(INDIRECT($A41&amp;"!AB37"),"")</f>
        <v/>
      </c>
      <c r="BC41" s="102" t="str" cm="1">
        <f t="array" aca="1" ref="BC41" ca="1">IFERROR(INDIRECT($A41&amp;"!AB38"),"")</f>
        <v/>
      </c>
      <c r="BD41" s="102" t="str" cm="1">
        <f t="array" aca="1" ref="BD41" ca="1">IFERROR(INDIRECT($A41&amp;"!AB39"),"")</f>
        <v/>
      </c>
      <c r="BE41" s="102" t="str" cm="1">
        <f t="array" aca="1" ref="BE41" ca="1">IFERROR(INDIRECT($A41&amp;"!A54"),"")</f>
        <v/>
      </c>
      <c r="BF41" s="102" t="str" cm="1">
        <f t="array" aca="1" ref="BF41" ca="1">IFERROR(INDIRECT($A41&amp;"!A56"),"")</f>
        <v/>
      </c>
      <c r="BG41" s="102" t="str" cm="1">
        <f t="array" aca="1" ref="BG41" ca="1">IFERROR(INDIRECT($A41&amp;"!A59"),"")</f>
        <v/>
      </c>
      <c r="BH41" s="102" t="str" cm="1">
        <f t="array" aca="1" ref="BH41" ca="1">IFERROR(INDIRECT($A41&amp;"!A61"),"")</f>
        <v/>
      </c>
      <c r="BI41" s="102" t="str" cm="1">
        <f t="array" aca="1" ref="BI41" ca="1">IFERROR(INDIRECT($A41&amp;"!A70"),"")</f>
        <v/>
      </c>
      <c r="BJ41" s="102" t="str" cm="1">
        <f t="array" aca="1" ref="BJ41" ca="1">IFERROR(INDIRECT($A41&amp;"!A73"),"")</f>
        <v/>
      </c>
      <c r="BK41" s="102" t="str" cm="1">
        <f t="array" aca="1" ref="BK41" ca="1">IFERROR(INDIRECT($A41&amp;"!A76"),"")</f>
        <v/>
      </c>
      <c r="BL41" s="95" t="str" cm="1">
        <f t="array" aca="1" ref="BL41" ca="1">IFERROR(INDIRECT($A41&amp;"!A80"),"")</f>
        <v/>
      </c>
      <c r="BM41" s="95" t="str" cm="1">
        <f t="array" aca="1" ref="BM41" ca="1">IFERROR(INDIRECT($A41&amp;"!U45"),"")</f>
        <v/>
      </c>
      <c r="BN41" s="95" t="str" cm="1">
        <f t="array" aca="1" ref="BN41" ca="1">IFERROR(INDIRECT($A41&amp;"!ｘ45"),"")</f>
        <v/>
      </c>
      <c r="BO41" s="95" t="str" cm="1">
        <f t="array" aca="1" ref="BO41" ca="1">IFERROR(INDIRECT($A41&amp;"!U46"),"")</f>
        <v/>
      </c>
      <c r="BP41" s="95" t="str" cm="1">
        <f t="array" aca="1" ref="BP41" ca="1">IFERROR(INDIRECT($A41&amp;"!U4７"),"")</f>
        <v/>
      </c>
      <c r="BQ41" s="95"/>
      <c r="BR41" s="95"/>
      <c r="BS41" s="95"/>
      <c r="BT41" s="95"/>
      <c r="BU41" s="95"/>
      <c r="BV41" s="95"/>
      <c r="BW41" s="95"/>
      <c r="BX41" s="95"/>
      <c r="BY41" s="95"/>
      <c r="BZ41" s="95"/>
      <c r="CA41" s="95"/>
    </row>
    <row r="42" spans="1:79">
      <c r="A42" s="95">
        <v>38</v>
      </c>
      <c r="B42" s="96" t="str">
        <f t="shared" si="1"/>
        <v>Link</v>
      </c>
      <c r="C42" s="95" t="str" cm="1">
        <f t="array" aca="1" ref="C42" ca="1">IFERROR(INDIRECT($A42&amp;"!ｋ８"),"")</f>
        <v/>
      </c>
      <c r="D42" s="95" t="str" cm="1">
        <f t="array" aca="1" ref="D42" ca="1">IFERROR(INDIRECT($A42&amp;"!ｋ９"),"")</f>
        <v/>
      </c>
      <c r="E42" s="97" t="str" cm="1">
        <f t="array" aca="1" ref="E42" ca="1">IFERROR(INDIRECT($A42&amp;"!AQ10"),"")</f>
        <v/>
      </c>
      <c r="F42" s="97" t="str" cm="1">
        <f t="array" aca="1" ref="F42" ca="1">IFERROR(INDIRECT($A42&amp;"!AQ11"),"")</f>
        <v/>
      </c>
      <c r="G42" s="95" t="str" cm="1">
        <f t="array" aca="1" ref="G42" ca="1">IFERROR(INDIRECT($A42&amp;"!I42"),"")</f>
        <v/>
      </c>
      <c r="H42" s="95" t="str" cm="1">
        <f t="array" aca="1" ref="H42" ca="1">IFERROR(INDIRECT($A42&amp;"!L42"),"")</f>
        <v/>
      </c>
      <c r="I42" s="95" t="str" cm="1">
        <f t="array" aca="1" ref="I42" ca="1">IFERROR(INDIRECT($A42&amp;"!I43"),"")</f>
        <v/>
      </c>
      <c r="J42" s="95" t="str" cm="1">
        <f t="array" aca="1" ref="J42" ca="1">IFERROR(INDIRECT($A42&amp;"!L43"),"")</f>
        <v/>
      </c>
      <c r="K42" s="95" t="str" cm="1">
        <f t="array" aca="1" ref="K42" ca="1">IFERROR(INDIRECT($A42&amp;"!I44"),"")</f>
        <v/>
      </c>
      <c r="L42" s="95" t="str" cm="1">
        <f t="array" aca="1" ref="L42" ca="1">IFERROR(INDIRECT($A42&amp;"!L44"),"")</f>
        <v/>
      </c>
      <c r="M42" s="95" t="str" cm="1">
        <f t="array" aca="1" ref="M42" ca="1">IFERROR(INDIRECT($A42&amp;"!I45"),"")</f>
        <v/>
      </c>
      <c r="N42" s="95" t="str" cm="1">
        <f t="array" aca="1" ref="N42" ca="1">IFERROR(INDIRECT($A42&amp;"!L45"),"")</f>
        <v/>
      </c>
      <c r="O42" s="95" t="str" cm="1">
        <f t="array" aca="1" ref="O42" ca="1">IFERROR(INDIRECT($A42&amp;"!D18"),"")</f>
        <v/>
      </c>
      <c r="P42" s="95" t="str" cm="1">
        <f t="array" aca="1" ref="P42" ca="1">IFERROR(INDIRECT($A42&amp;"!D19"),"")</f>
        <v/>
      </c>
      <c r="Q42" s="95" t="str" cm="1">
        <f t="array" aca="1" ref="Q42" ca="1">IFERROR(INDIRECT($A42&amp;"!D20"),"")</f>
        <v/>
      </c>
      <c r="R42" s="95" t="str" cm="1">
        <f t="array" aca="1" ref="R42" ca="1">IFERROR(INDIRECT($A42&amp;"!AS34"),"")</f>
        <v/>
      </c>
      <c r="S42" s="95" t="str" cm="1">
        <f t="array" aca="1" ref="S42" ca="1">IFERROR(INDIRECT($A42&amp;"!W3"),"")</f>
        <v/>
      </c>
      <c r="T42" s="98" t="str" cm="1">
        <f t="array" aca="1" ref="T42" ca="1">IFERROR(INDIRECT($A42&amp;"!AQ3"),"")</f>
        <v/>
      </c>
      <c r="U42" s="98" t="str" cm="1">
        <f t="array" aca="1" ref="U42" ca="1">IFERROR(INDIRECT($A42&amp;"!AQ4"),"")</f>
        <v/>
      </c>
      <c r="V42" s="98" t="str" cm="1">
        <f t="array" aca="1" ref="V42" ca="1">IFERROR(INDIRECT($A42&amp;"!AQ5"),"")</f>
        <v/>
      </c>
      <c r="W42" s="98" t="str" cm="1">
        <f t="array" aca="1" ref="W42" ca="1">IFERROR(INDIRECT($A42&amp;"!AQ6"),"")</f>
        <v/>
      </c>
      <c r="X42" s="99" t="str" cm="1">
        <f t="array" aca="1" ref="X42" ca="1">IFERROR(INDIRECT($A42&amp;"!AQ7"),"")</f>
        <v/>
      </c>
      <c r="Y42" s="100" t="str" cm="1">
        <f t="array" aca="1" ref="Y42" ca="1">IFERROR(INDIRECT($A42&amp;"!AQ1３"),"")</f>
        <v/>
      </c>
      <c r="Z42" s="98" t="str" cm="1">
        <f t="array" aca="1" ref="Z42" ca="1">IFERROR(INDIRECT($A42&amp;"!AQ8"),"")</f>
        <v/>
      </c>
      <c r="AA42" s="95" t="str" cm="1">
        <f t="array" aca="1" ref="AA42" ca="1">IFERROR(INDIRECT($A42&amp;"!W４"),"")</f>
        <v/>
      </c>
      <c r="AB42" s="95" t="str" cm="1">
        <f t="array" aca="1" ref="AB42" ca="1">IFERROR(INDIRECT($A42&amp;"!W５"),"")</f>
        <v/>
      </c>
      <c r="AC42" s="101" t="str" cm="1">
        <f t="array" aca="1" ref="AC42" ca="1">IFERROR(INDIRECT($A42&amp;"!W1４"),"")</f>
        <v/>
      </c>
      <c r="AD42" s="95" t="str" cm="1">
        <f t="array" aca="1" ref="AD42" ca="1">IFERROR(INDIRECT($A42&amp;"!W1５"),"")</f>
        <v/>
      </c>
      <c r="AE42" s="95" t="str" cm="1">
        <f t="array" aca="1" ref="AE42" ca="1">IFERROR(INDIRECT($A42&amp;"!W1６"),"")</f>
        <v/>
      </c>
      <c r="AF42" s="95" t="str" cm="1">
        <f t="array" aca="1" ref="AF42" ca="1">IFERROR(INDIRECT($A42&amp;"!W１７"),"")</f>
        <v/>
      </c>
      <c r="AG42" s="95" t="str" cm="1">
        <f t="array" aca="1" ref="AG42" ca="1">IFERROR(INDIRECT($A42&amp;"!W1８"),"")</f>
        <v/>
      </c>
      <c r="AH42" s="95" t="str" cm="1">
        <f t="array" aca="1" ref="AH42" ca="1">IFERROR(INDIRECT($A42&amp;"!W１９"),"")</f>
        <v/>
      </c>
      <c r="AI42" s="102" t="str" cm="1">
        <f t="array" aca="1" ref="AI42" ca="1">IFERROR(INDIRECT($A42&amp;"!W２０"),"")</f>
        <v/>
      </c>
      <c r="AJ42" s="102" t="str" cm="1">
        <f t="array" aca="1" ref="AJ42" ca="1">IFERROR(INDIRECT($A42&amp;"!W２１"),"")</f>
        <v/>
      </c>
      <c r="AK42" s="95" t="str" cm="1">
        <f t="array" aca="1" ref="AK42" ca="1">IFERROR(INDIRECT($A42&amp;"!w２２"),"")</f>
        <v/>
      </c>
      <c r="AL42" s="103" t="str" cm="1">
        <f t="array" aca="1" ref="AL42" ca="1">IFERROR(INDIRECT($A42&amp;"!W２３ "),"")</f>
        <v/>
      </c>
      <c r="AM42" s="102" t="str" cm="1">
        <f t="array" aca="1" ref="AM42" ca="1">IFERROR(INDIRECT($A42&amp;"!W２6"),"")</f>
        <v/>
      </c>
      <c r="AN42" s="102" t="str" cm="1">
        <f t="array" aca="1" ref="AN42" ca="1">IFERROR(INDIRECT($A42&amp;"!W29"),"")</f>
        <v/>
      </c>
      <c r="AO42" s="102" t="str" cm="1">
        <f t="array" aca="1" ref="AO42" ca="1">IFERROR(INDIRECT($A42&amp;"!W3０"),"")</f>
        <v/>
      </c>
      <c r="AP42" s="102" t="str" cm="1">
        <f t="array" aca="1" ref="AP42" ca="1">IFERROR(INDIRECT($A42&amp;"!W3２"),"")</f>
        <v/>
      </c>
      <c r="AQ42" s="102" t="str" cm="1">
        <f t="array" aca="1" ref="AQ42" ca="1">IFERROR(INDIRECT($A42&amp;"!Z30"),"")</f>
        <v/>
      </c>
      <c r="AR42" s="102" t="str" cm="1">
        <f t="array" aca="1" ref="AR42" ca="1">IFERROR(INDIRECT($A42&amp;"!z33"),"")</f>
        <v/>
      </c>
      <c r="AS42" s="102" t="str" cm="1">
        <f t="array" aca="1" ref="AS42" ca="1">IFERROR(INDIRECT($A42&amp;"!w３４"),"")</f>
        <v/>
      </c>
      <c r="AT42" s="102" t="str" cm="1">
        <f t="array" aca="1" ref="AT42" ca="1">IFERROR(INDIRECT($A42&amp;"!K30"),"")</f>
        <v/>
      </c>
      <c r="AU42" s="102" t="str" cm="1">
        <f t="array" aca="1" ref="AU42" ca="1">IFERROR(INDIRECT($A42&amp;"!AS32"),"")</f>
        <v/>
      </c>
      <c r="AV42" s="102" t="str" cm="1">
        <f t="array" aca="1" ref="AV42" ca="1">IFERROR(INDIRECT($A42&amp;"!K31"),"")</f>
        <v/>
      </c>
      <c r="AW42" s="102" t="str" cm="1">
        <f t="array" aca="1" ref="AW42" ca="1">IFERROR(INDIRECT($A42&amp;"!U37"),"")</f>
        <v/>
      </c>
      <c r="AX42" s="102" t="str" cm="1">
        <f t="array" aca="1" ref="AX42" ca="1">IFERROR(INDIRECT($A42&amp;"!U38"),"")</f>
        <v/>
      </c>
      <c r="AY42" s="102" t="str" cm="1">
        <f t="array" aca="1" ref="AY42" ca="1">IFERROR(INDIRECT($A42&amp;"!U39"),"")</f>
        <v/>
      </c>
      <c r="AZ42" s="102" t="str" cm="1">
        <f t="array" aca="1" ref="AZ42" ca="1">IFERROR(INDIRECT($A42&amp;"!W37"),"")</f>
        <v/>
      </c>
      <c r="BA42" s="102" t="str" cm="1">
        <f t="array" aca="1" ref="BA42" ca="1">IFERROR(INDIRECT($A42&amp;"!W39"),"")</f>
        <v/>
      </c>
      <c r="BB42" s="102" t="str" cm="1">
        <f t="array" aca="1" ref="BB42" ca="1">IFERROR(INDIRECT($A42&amp;"!AB37"),"")</f>
        <v/>
      </c>
      <c r="BC42" s="102" t="str" cm="1">
        <f t="array" aca="1" ref="BC42" ca="1">IFERROR(INDIRECT($A42&amp;"!AB38"),"")</f>
        <v/>
      </c>
      <c r="BD42" s="102" t="str" cm="1">
        <f t="array" aca="1" ref="BD42" ca="1">IFERROR(INDIRECT($A42&amp;"!AB39"),"")</f>
        <v/>
      </c>
      <c r="BE42" s="102" t="str" cm="1">
        <f t="array" aca="1" ref="BE42" ca="1">IFERROR(INDIRECT($A42&amp;"!A54"),"")</f>
        <v/>
      </c>
      <c r="BF42" s="102" t="str" cm="1">
        <f t="array" aca="1" ref="BF42" ca="1">IFERROR(INDIRECT($A42&amp;"!A56"),"")</f>
        <v/>
      </c>
      <c r="BG42" s="102" t="str" cm="1">
        <f t="array" aca="1" ref="BG42" ca="1">IFERROR(INDIRECT($A42&amp;"!A59"),"")</f>
        <v/>
      </c>
      <c r="BH42" s="102" t="str" cm="1">
        <f t="array" aca="1" ref="BH42" ca="1">IFERROR(INDIRECT($A42&amp;"!A61"),"")</f>
        <v/>
      </c>
      <c r="BI42" s="102" t="str" cm="1">
        <f t="array" aca="1" ref="BI42" ca="1">IFERROR(INDIRECT($A42&amp;"!A70"),"")</f>
        <v/>
      </c>
      <c r="BJ42" s="102" t="str" cm="1">
        <f t="array" aca="1" ref="BJ42" ca="1">IFERROR(INDIRECT($A42&amp;"!A73"),"")</f>
        <v/>
      </c>
      <c r="BK42" s="102" t="str" cm="1">
        <f t="array" aca="1" ref="BK42" ca="1">IFERROR(INDIRECT($A42&amp;"!A76"),"")</f>
        <v/>
      </c>
      <c r="BL42" s="95" t="str" cm="1">
        <f t="array" aca="1" ref="BL42" ca="1">IFERROR(INDIRECT($A42&amp;"!A80"),"")</f>
        <v/>
      </c>
      <c r="BM42" s="95" t="str" cm="1">
        <f t="array" aca="1" ref="BM42" ca="1">IFERROR(INDIRECT($A42&amp;"!U45"),"")</f>
        <v/>
      </c>
      <c r="BN42" s="95" t="str" cm="1">
        <f t="array" aca="1" ref="BN42" ca="1">IFERROR(INDIRECT($A42&amp;"!ｘ45"),"")</f>
        <v/>
      </c>
      <c r="BO42" s="95" t="str" cm="1">
        <f t="array" aca="1" ref="BO42" ca="1">IFERROR(INDIRECT($A42&amp;"!U46"),"")</f>
        <v/>
      </c>
      <c r="BP42" s="95" t="str" cm="1">
        <f t="array" aca="1" ref="BP42" ca="1">IFERROR(INDIRECT($A42&amp;"!U4７"),"")</f>
        <v/>
      </c>
      <c r="BQ42" s="95"/>
      <c r="BR42" s="95"/>
      <c r="BS42" s="95"/>
      <c r="BT42" s="95"/>
      <c r="BU42" s="95"/>
      <c r="BV42" s="95"/>
      <c r="BW42" s="95"/>
      <c r="BX42" s="95"/>
      <c r="BY42" s="95"/>
      <c r="BZ42" s="95"/>
      <c r="CA42" s="95"/>
    </row>
    <row r="43" spans="1:79">
      <c r="A43" s="95">
        <v>39</v>
      </c>
      <c r="B43" s="96" t="str">
        <f t="shared" si="1"/>
        <v>Link</v>
      </c>
      <c r="C43" s="95" t="str" cm="1">
        <f t="array" aca="1" ref="C43" ca="1">IFERROR(INDIRECT($A43&amp;"!ｋ８"),"")</f>
        <v/>
      </c>
      <c r="D43" s="95" t="str" cm="1">
        <f t="array" aca="1" ref="D43" ca="1">IFERROR(INDIRECT($A43&amp;"!ｋ９"),"")</f>
        <v/>
      </c>
      <c r="E43" s="97" t="str" cm="1">
        <f t="array" aca="1" ref="E43" ca="1">IFERROR(INDIRECT($A43&amp;"!AQ10"),"")</f>
        <v/>
      </c>
      <c r="F43" s="97" t="str" cm="1">
        <f t="array" aca="1" ref="F43" ca="1">IFERROR(INDIRECT($A43&amp;"!AQ11"),"")</f>
        <v/>
      </c>
      <c r="G43" s="95" t="str" cm="1">
        <f t="array" aca="1" ref="G43" ca="1">IFERROR(INDIRECT($A43&amp;"!I42"),"")</f>
        <v/>
      </c>
      <c r="H43" s="95" t="str" cm="1">
        <f t="array" aca="1" ref="H43" ca="1">IFERROR(INDIRECT($A43&amp;"!L42"),"")</f>
        <v/>
      </c>
      <c r="I43" s="95" t="str" cm="1">
        <f t="array" aca="1" ref="I43" ca="1">IFERROR(INDIRECT($A43&amp;"!I43"),"")</f>
        <v/>
      </c>
      <c r="J43" s="95" t="str" cm="1">
        <f t="array" aca="1" ref="J43" ca="1">IFERROR(INDIRECT($A43&amp;"!L43"),"")</f>
        <v/>
      </c>
      <c r="K43" s="95" t="str" cm="1">
        <f t="array" aca="1" ref="K43" ca="1">IFERROR(INDIRECT($A43&amp;"!I44"),"")</f>
        <v/>
      </c>
      <c r="L43" s="95" t="str" cm="1">
        <f t="array" aca="1" ref="L43" ca="1">IFERROR(INDIRECT($A43&amp;"!L44"),"")</f>
        <v/>
      </c>
      <c r="M43" s="95" t="str" cm="1">
        <f t="array" aca="1" ref="M43" ca="1">IFERROR(INDIRECT($A43&amp;"!I45"),"")</f>
        <v/>
      </c>
      <c r="N43" s="95" t="str" cm="1">
        <f t="array" aca="1" ref="N43" ca="1">IFERROR(INDIRECT($A43&amp;"!L45"),"")</f>
        <v/>
      </c>
      <c r="O43" s="95" t="str" cm="1">
        <f t="array" aca="1" ref="O43" ca="1">IFERROR(INDIRECT($A43&amp;"!D18"),"")</f>
        <v/>
      </c>
      <c r="P43" s="95" t="str" cm="1">
        <f t="array" aca="1" ref="P43" ca="1">IFERROR(INDIRECT($A43&amp;"!D19"),"")</f>
        <v/>
      </c>
      <c r="Q43" s="95" t="str" cm="1">
        <f t="array" aca="1" ref="Q43" ca="1">IFERROR(INDIRECT($A43&amp;"!D20"),"")</f>
        <v/>
      </c>
      <c r="R43" s="95" t="str" cm="1">
        <f t="array" aca="1" ref="R43" ca="1">IFERROR(INDIRECT($A43&amp;"!AS34"),"")</f>
        <v/>
      </c>
      <c r="S43" s="95" t="str" cm="1">
        <f t="array" aca="1" ref="S43" ca="1">IFERROR(INDIRECT($A43&amp;"!W3"),"")</f>
        <v/>
      </c>
      <c r="T43" s="98" t="str" cm="1">
        <f t="array" aca="1" ref="T43" ca="1">IFERROR(INDIRECT($A43&amp;"!AQ3"),"")</f>
        <v/>
      </c>
      <c r="U43" s="98" t="str" cm="1">
        <f t="array" aca="1" ref="U43" ca="1">IFERROR(INDIRECT($A43&amp;"!AQ4"),"")</f>
        <v/>
      </c>
      <c r="V43" s="98" t="str" cm="1">
        <f t="array" aca="1" ref="V43" ca="1">IFERROR(INDIRECT($A43&amp;"!AQ5"),"")</f>
        <v/>
      </c>
      <c r="W43" s="98" t="str" cm="1">
        <f t="array" aca="1" ref="W43" ca="1">IFERROR(INDIRECT($A43&amp;"!AQ6"),"")</f>
        <v/>
      </c>
      <c r="X43" s="99" t="str" cm="1">
        <f t="array" aca="1" ref="X43" ca="1">IFERROR(INDIRECT($A43&amp;"!AQ7"),"")</f>
        <v/>
      </c>
      <c r="Y43" s="100" t="str" cm="1">
        <f t="array" aca="1" ref="Y43" ca="1">IFERROR(INDIRECT($A43&amp;"!AQ1３"),"")</f>
        <v/>
      </c>
      <c r="Z43" s="98" t="str" cm="1">
        <f t="array" aca="1" ref="Z43" ca="1">IFERROR(INDIRECT($A43&amp;"!AQ8"),"")</f>
        <v/>
      </c>
      <c r="AA43" s="95" t="str" cm="1">
        <f t="array" aca="1" ref="AA43" ca="1">IFERROR(INDIRECT($A43&amp;"!W４"),"")</f>
        <v/>
      </c>
      <c r="AB43" s="95" t="str" cm="1">
        <f t="array" aca="1" ref="AB43" ca="1">IFERROR(INDIRECT($A43&amp;"!W５"),"")</f>
        <v/>
      </c>
      <c r="AC43" s="101" t="str" cm="1">
        <f t="array" aca="1" ref="AC43" ca="1">IFERROR(INDIRECT($A43&amp;"!W1４"),"")</f>
        <v/>
      </c>
      <c r="AD43" s="95" t="str" cm="1">
        <f t="array" aca="1" ref="AD43" ca="1">IFERROR(INDIRECT($A43&amp;"!W1５"),"")</f>
        <v/>
      </c>
      <c r="AE43" s="95" t="str" cm="1">
        <f t="array" aca="1" ref="AE43" ca="1">IFERROR(INDIRECT($A43&amp;"!W1６"),"")</f>
        <v/>
      </c>
      <c r="AF43" s="95" t="str" cm="1">
        <f t="array" aca="1" ref="AF43" ca="1">IFERROR(INDIRECT($A43&amp;"!W１７"),"")</f>
        <v/>
      </c>
      <c r="AG43" s="95" t="str" cm="1">
        <f t="array" aca="1" ref="AG43" ca="1">IFERROR(INDIRECT($A43&amp;"!W1８"),"")</f>
        <v/>
      </c>
      <c r="AH43" s="95" t="str" cm="1">
        <f t="array" aca="1" ref="AH43" ca="1">IFERROR(INDIRECT($A43&amp;"!W１９"),"")</f>
        <v/>
      </c>
      <c r="AI43" s="102" t="str" cm="1">
        <f t="array" aca="1" ref="AI43" ca="1">IFERROR(INDIRECT($A43&amp;"!W２０"),"")</f>
        <v/>
      </c>
      <c r="AJ43" s="102" t="str" cm="1">
        <f t="array" aca="1" ref="AJ43" ca="1">IFERROR(INDIRECT($A43&amp;"!W２１"),"")</f>
        <v/>
      </c>
      <c r="AK43" s="95" t="str" cm="1">
        <f t="array" aca="1" ref="AK43" ca="1">IFERROR(INDIRECT($A43&amp;"!w２２"),"")</f>
        <v/>
      </c>
      <c r="AL43" s="103" t="str" cm="1">
        <f t="array" aca="1" ref="AL43" ca="1">IFERROR(INDIRECT($A43&amp;"!W２３ "),"")</f>
        <v/>
      </c>
      <c r="AM43" s="102" t="str" cm="1">
        <f t="array" aca="1" ref="AM43" ca="1">IFERROR(INDIRECT($A43&amp;"!W２6"),"")</f>
        <v/>
      </c>
      <c r="AN43" s="102" t="str" cm="1">
        <f t="array" aca="1" ref="AN43" ca="1">IFERROR(INDIRECT($A43&amp;"!W29"),"")</f>
        <v/>
      </c>
      <c r="AO43" s="102" t="str" cm="1">
        <f t="array" aca="1" ref="AO43" ca="1">IFERROR(INDIRECT($A43&amp;"!W3０"),"")</f>
        <v/>
      </c>
      <c r="AP43" s="102" t="str" cm="1">
        <f t="array" aca="1" ref="AP43" ca="1">IFERROR(INDIRECT($A43&amp;"!W3２"),"")</f>
        <v/>
      </c>
      <c r="AQ43" s="102" t="str" cm="1">
        <f t="array" aca="1" ref="AQ43" ca="1">IFERROR(INDIRECT($A43&amp;"!Z30"),"")</f>
        <v/>
      </c>
      <c r="AR43" s="102" t="str" cm="1">
        <f t="array" aca="1" ref="AR43" ca="1">IFERROR(INDIRECT($A43&amp;"!z33"),"")</f>
        <v/>
      </c>
      <c r="AS43" s="102" t="str" cm="1">
        <f t="array" aca="1" ref="AS43" ca="1">IFERROR(INDIRECT($A43&amp;"!w３４"),"")</f>
        <v/>
      </c>
      <c r="AT43" s="102" t="str" cm="1">
        <f t="array" aca="1" ref="AT43" ca="1">IFERROR(INDIRECT($A43&amp;"!K30"),"")</f>
        <v/>
      </c>
      <c r="AU43" s="102" t="str" cm="1">
        <f t="array" aca="1" ref="AU43" ca="1">IFERROR(INDIRECT($A43&amp;"!AS32"),"")</f>
        <v/>
      </c>
      <c r="AV43" s="102" t="str" cm="1">
        <f t="array" aca="1" ref="AV43" ca="1">IFERROR(INDIRECT($A43&amp;"!K31"),"")</f>
        <v/>
      </c>
      <c r="AW43" s="102" t="str" cm="1">
        <f t="array" aca="1" ref="AW43" ca="1">IFERROR(INDIRECT($A43&amp;"!U37"),"")</f>
        <v/>
      </c>
      <c r="AX43" s="102" t="str" cm="1">
        <f t="array" aca="1" ref="AX43" ca="1">IFERROR(INDIRECT($A43&amp;"!U38"),"")</f>
        <v/>
      </c>
      <c r="AY43" s="102" t="str" cm="1">
        <f t="array" aca="1" ref="AY43" ca="1">IFERROR(INDIRECT($A43&amp;"!U39"),"")</f>
        <v/>
      </c>
      <c r="AZ43" s="102" t="str" cm="1">
        <f t="array" aca="1" ref="AZ43" ca="1">IFERROR(INDIRECT($A43&amp;"!W37"),"")</f>
        <v/>
      </c>
      <c r="BA43" s="102" t="str" cm="1">
        <f t="array" aca="1" ref="BA43" ca="1">IFERROR(INDIRECT($A43&amp;"!W39"),"")</f>
        <v/>
      </c>
      <c r="BB43" s="102" t="str" cm="1">
        <f t="array" aca="1" ref="BB43" ca="1">IFERROR(INDIRECT($A43&amp;"!AB37"),"")</f>
        <v/>
      </c>
      <c r="BC43" s="102" t="str" cm="1">
        <f t="array" aca="1" ref="BC43" ca="1">IFERROR(INDIRECT($A43&amp;"!AB38"),"")</f>
        <v/>
      </c>
      <c r="BD43" s="102" t="str" cm="1">
        <f t="array" aca="1" ref="BD43" ca="1">IFERROR(INDIRECT($A43&amp;"!AB39"),"")</f>
        <v/>
      </c>
      <c r="BE43" s="102" t="str" cm="1">
        <f t="array" aca="1" ref="BE43" ca="1">IFERROR(INDIRECT($A43&amp;"!A54"),"")</f>
        <v/>
      </c>
      <c r="BF43" s="102" t="str" cm="1">
        <f t="array" aca="1" ref="BF43" ca="1">IFERROR(INDIRECT($A43&amp;"!A56"),"")</f>
        <v/>
      </c>
      <c r="BG43" s="102" t="str" cm="1">
        <f t="array" aca="1" ref="BG43" ca="1">IFERROR(INDIRECT($A43&amp;"!A59"),"")</f>
        <v/>
      </c>
      <c r="BH43" s="102" t="str" cm="1">
        <f t="array" aca="1" ref="BH43" ca="1">IFERROR(INDIRECT($A43&amp;"!A61"),"")</f>
        <v/>
      </c>
      <c r="BI43" s="102" t="str" cm="1">
        <f t="array" aca="1" ref="BI43" ca="1">IFERROR(INDIRECT($A43&amp;"!A70"),"")</f>
        <v/>
      </c>
      <c r="BJ43" s="102" t="str" cm="1">
        <f t="array" aca="1" ref="BJ43" ca="1">IFERROR(INDIRECT($A43&amp;"!A73"),"")</f>
        <v/>
      </c>
      <c r="BK43" s="102" t="str" cm="1">
        <f t="array" aca="1" ref="BK43" ca="1">IFERROR(INDIRECT($A43&amp;"!A76"),"")</f>
        <v/>
      </c>
      <c r="BL43" s="95" t="str" cm="1">
        <f t="array" aca="1" ref="BL43" ca="1">IFERROR(INDIRECT($A43&amp;"!A80"),"")</f>
        <v/>
      </c>
      <c r="BM43" s="95" t="str" cm="1">
        <f t="array" aca="1" ref="BM43" ca="1">IFERROR(INDIRECT($A43&amp;"!U45"),"")</f>
        <v/>
      </c>
      <c r="BN43" s="95" t="str" cm="1">
        <f t="array" aca="1" ref="BN43" ca="1">IFERROR(INDIRECT($A43&amp;"!ｘ45"),"")</f>
        <v/>
      </c>
      <c r="BO43" s="95" t="str" cm="1">
        <f t="array" aca="1" ref="BO43" ca="1">IFERROR(INDIRECT($A43&amp;"!U46"),"")</f>
        <v/>
      </c>
      <c r="BP43" s="95" t="str" cm="1">
        <f t="array" aca="1" ref="BP43" ca="1">IFERROR(INDIRECT($A43&amp;"!U4７"),"")</f>
        <v/>
      </c>
      <c r="BQ43" s="95"/>
      <c r="BR43" s="95"/>
      <c r="BS43" s="95"/>
      <c r="BT43" s="95"/>
      <c r="BU43" s="95"/>
      <c r="BV43" s="95"/>
      <c r="BW43" s="95"/>
      <c r="BX43" s="95"/>
      <c r="BY43" s="95"/>
      <c r="BZ43" s="95"/>
      <c r="CA43" s="95"/>
    </row>
    <row r="44" spans="1:79">
      <c r="A44" s="95">
        <v>40</v>
      </c>
      <c r="B44" s="96" t="str">
        <f t="shared" si="1"/>
        <v>Link</v>
      </c>
      <c r="C44" s="95" t="str" cm="1">
        <f t="array" aca="1" ref="C44" ca="1">IFERROR(INDIRECT($A44&amp;"!ｋ８"),"")</f>
        <v/>
      </c>
      <c r="D44" s="95" t="str" cm="1">
        <f t="array" aca="1" ref="D44" ca="1">IFERROR(INDIRECT($A44&amp;"!ｋ９"),"")</f>
        <v/>
      </c>
      <c r="E44" s="97" t="str" cm="1">
        <f t="array" aca="1" ref="E44" ca="1">IFERROR(INDIRECT($A44&amp;"!AQ10"),"")</f>
        <v/>
      </c>
      <c r="F44" s="97" t="str" cm="1">
        <f t="array" aca="1" ref="F44" ca="1">IFERROR(INDIRECT($A44&amp;"!AQ11"),"")</f>
        <v/>
      </c>
      <c r="G44" s="95" t="str" cm="1">
        <f t="array" aca="1" ref="G44" ca="1">IFERROR(INDIRECT($A44&amp;"!I42"),"")</f>
        <v/>
      </c>
      <c r="H44" s="95" t="str" cm="1">
        <f t="array" aca="1" ref="H44" ca="1">IFERROR(INDIRECT($A44&amp;"!L42"),"")</f>
        <v/>
      </c>
      <c r="I44" s="95" t="str" cm="1">
        <f t="array" aca="1" ref="I44" ca="1">IFERROR(INDIRECT($A44&amp;"!I43"),"")</f>
        <v/>
      </c>
      <c r="J44" s="95" t="str" cm="1">
        <f t="array" aca="1" ref="J44" ca="1">IFERROR(INDIRECT($A44&amp;"!L43"),"")</f>
        <v/>
      </c>
      <c r="K44" s="95" t="str" cm="1">
        <f t="array" aca="1" ref="K44" ca="1">IFERROR(INDIRECT($A44&amp;"!I44"),"")</f>
        <v/>
      </c>
      <c r="L44" s="95" t="str" cm="1">
        <f t="array" aca="1" ref="L44" ca="1">IFERROR(INDIRECT($A44&amp;"!L44"),"")</f>
        <v/>
      </c>
      <c r="M44" s="95" t="str" cm="1">
        <f t="array" aca="1" ref="M44" ca="1">IFERROR(INDIRECT($A44&amp;"!I45"),"")</f>
        <v/>
      </c>
      <c r="N44" s="95" t="str" cm="1">
        <f t="array" aca="1" ref="N44" ca="1">IFERROR(INDIRECT($A44&amp;"!L45"),"")</f>
        <v/>
      </c>
      <c r="O44" s="95" t="str" cm="1">
        <f t="array" aca="1" ref="O44" ca="1">IFERROR(INDIRECT($A44&amp;"!D18"),"")</f>
        <v/>
      </c>
      <c r="P44" s="95" t="str" cm="1">
        <f t="array" aca="1" ref="P44" ca="1">IFERROR(INDIRECT($A44&amp;"!D19"),"")</f>
        <v/>
      </c>
      <c r="Q44" s="95" t="str" cm="1">
        <f t="array" aca="1" ref="Q44" ca="1">IFERROR(INDIRECT($A44&amp;"!D20"),"")</f>
        <v/>
      </c>
      <c r="R44" s="95" t="str" cm="1">
        <f t="array" aca="1" ref="R44" ca="1">IFERROR(INDIRECT($A44&amp;"!AS34"),"")</f>
        <v/>
      </c>
      <c r="S44" s="95" t="str" cm="1">
        <f t="array" aca="1" ref="S44" ca="1">IFERROR(INDIRECT($A44&amp;"!W3"),"")</f>
        <v/>
      </c>
      <c r="T44" s="98" t="str" cm="1">
        <f t="array" aca="1" ref="T44" ca="1">IFERROR(INDIRECT($A44&amp;"!AQ3"),"")</f>
        <v/>
      </c>
      <c r="U44" s="98" t="str" cm="1">
        <f t="array" aca="1" ref="U44" ca="1">IFERROR(INDIRECT($A44&amp;"!AQ4"),"")</f>
        <v/>
      </c>
      <c r="V44" s="98" t="str" cm="1">
        <f t="array" aca="1" ref="V44" ca="1">IFERROR(INDIRECT($A44&amp;"!AQ5"),"")</f>
        <v/>
      </c>
      <c r="W44" s="98" t="str" cm="1">
        <f t="array" aca="1" ref="W44" ca="1">IFERROR(INDIRECT($A44&amp;"!AQ6"),"")</f>
        <v/>
      </c>
      <c r="X44" s="99" t="str" cm="1">
        <f t="array" aca="1" ref="X44" ca="1">IFERROR(INDIRECT($A44&amp;"!AQ7"),"")</f>
        <v/>
      </c>
      <c r="Y44" s="100" t="str" cm="1">
        <f t="array" aca="1" ref="Y44" ca="1">IFERROR(INDIRECT($A44&amp;"!AQ1３"),"")</f>
        <v/>
      </c>
      <c r="Z44" s="98" t="str" cm="1">
        <f t="array" aca="1" ref="Z44" ca="1">IFERROR(INDIRECT($A44&amp;"!AQ8"),"")</f>
        <v/>
      </c>
      <c r="AA44" s="95" t="str" cm="1">
        <f t="array" aca="1" ref="AA44" ca="1">IFERROR(INDIRECT($A44&amp;"!W４"),"")</f>
        <v/>
      </c>
      <c r="AB44" s="95" t="str" cm="1">
        <f t="array" aca="1" ref="AB44" ca="1">IFERROR(INDIRECT($A44&amp;"!W５"),"")</f>
        <v/>
      </c>
      <c r="AC44" s="101" t="str" cm="1">
        <f t="array" aca="1" ref="AC44" ca="1">IFERROR(INDIRECT($A44&amp;"!W1４"),"")</f>
        <v/>
      </c>
      <c r="AD44" s="95" t="str" cm="1">
        <f t="array" aca="1" ref="AD44" ca="1">IFERROR(INDIRECT($A44&amp;"!W1５"),"")</f>
        <v/>
      </c>
      <c r="AE44" s="95" t="str" cm="1">
        <f t="array" aca="1" ref="AE44" ca="1">IFERROR(INDIRECT($A44&amp;"!W1６"),"")</f>
        <v/>
      </c>
      <c r="AF44" s="95" t="str" cm="1">
        <f t="array" aca="1" ref="AF44" ca="1">IFERROR(INDIRECT($A44&amp;"!W１７"),"")</f>
        <v/>
      </c>
      <c r="AG44" s="95" t="str" cm="1">
        <f t="array" aca="1" ref="AG44" ca="1">IFERROR(INDIRECT($A44&amp;"!W1８"),"")</f>
        <v/>
      </c>
      <c r="AH44" s="95" t="str" cm="1">
        <f t="array" aca="1" ref="AH44" ca="1">IFERROR(INDIRECT($A44&amp;"!W１９"),"")</f>
        <v/>
      </c>
      <c r="AI44" s="102" t="str" cm="1">
        <f t="array" aca="1" ref="AI44" ca="1">IFERROR(INDIRECT($A44&amp;"!W２０"),"")</f>
        <v/>
      </c>
      <c r="AJ44" s="102" t="str" cm="1">
        <f t="array" aca="1" ref="AJ44" ca="1">IFERROR(INDIRECT($A44&amp;"!W２１"),"")</f>
        <v/>
      </c>
      <c r="AK44" s="95" t="str" cm="1">
        <f t="array" aca="1" ref="AK44" ca="1">IFERROR(INDIRECT($A44&amp;"!w２２"),"")</f>
        <v/>
      </c>
      <c r="AL44" s="103" t="str" cm="1">
        <f t="array" aca="1" ref="AL44" ca="1">IFERROR(INDIRECT($A44&amp;"!W２３ "),"")</f>
        <v/>
      </c>
      <c r="AM44" s="102" t="str" cm="1">
        <f t="array" aca="1" ref="AM44" ca="1">IFERROR(INDIRECT($A44&amp;"!W２6"),"")</f>
        <v/>
      </c>
      <c r="AN44" s="102" t="str" cm="1">
        <f t="array" aca="1" ref="AN44" ca="1">IFERROR(INDIRECT($A44&amp;"!W29"),"")</f>
        <v/>
      </c>
      <c r="AO44" s="102" t="str" cm="1">
        <f t="array" aca="1" ref="AO44" ca="1">IFERROR(INDIRECT($A44&amp;"!W3０"),"")</f>
        <v/>
      </c>
      <c r="AP44" s="102" t="str" cm="1">
        <f t="array" aca="1" ref="AP44" ca="1">IFERROR(INDIRECT($A44&amp;"!W3２"),"")</f>
        <v/>
      </c>
      <c r="AQ44" s="102" t="str" cm="1">
        <f t="array" aca="1" ref="AQ44" ca="1">IFERROR(INDIRECT($A44&amp;"!Z30"),"")</f>
        <v/>
      </c>
      <c r="AR44" s="102" t="str" cm="1">
        <f t="array" aca="1" ref="AR44" ca="1">IFERROR(INDIRECT($A44&amp;"!z33"),"")</f>
        <v/>
      </c>
      <c r="AS44" s="102" t="str" cm="1">
        <f t="array" aca="1" ref="AS44" ca="1">IFERROR(INDIRECT($A44&amp;"!w３４"),"")</f>
        <v/>
      </c>
      <c r="AT44" s="102" t="str" cm="1">
        <f t="array" aca="1" ref="AT44" ca="1">IFERROR(INDIRECT($A44&amp;"!K30"),"")</f>
        <v/>
      </c>
      <c r="AU44" s="102" t="str" cm="1">
        <f t="array" aca="1" ref="AU44" ca="1">IFERROR(INDIRECT($A44&amp;"!AS32"),"")</f>
        <v/>
      </c>
      <c r="AV44" s="102" t="str" cm="1">
        <f t="array" aca="1" ref="AV44" ca="1">IFERROR(INDIRECT($A44&amp;"!K31"),"")</f>
        <v/>
      </c>
      <c r="AW44" s="102" t="str" cm="1">
        <f t="array" aca="1" ref="AW44" ca="1">IFERROR(INDIRECT($A44&amp;"!U37"),"")</f>
        <v/>
      </c>
      <c r="AX44" s="102" t="str" cm="1">
        <f t="array" aca="1" ref="AX44" ca="1">IFERROR(INDIRECT($A44&amp;"!U38"),"")</f>
        <v/>
      </c>
      <c r="AY44" s="102" t="str" cm="1">
        <f t="array" aca="1" ref="AY44" ca="1">IFERROR(INDIRECT($A44&amp;"!U39"),"")</f>
        <v/>
      </c>
      <c r="AZ44" s="102" t="str" cm="1">
        <f t="array" aca="1" ref="AZ44" ca="1">IFERROR(INDIRECT($A44&amp;"!W37"),"")</f>
        <v/>
      </c>
      <c r="BA44" s="102" t="str" cm="1">
        <f t="array" aca="1" ref="BA44" ca="1">IFERROR(INDIRECT($A44&amp;"!W39"),"")</f>
        <v/>
      </c>
      <c r="BB44" s="102" t="str" cm="1">
        <f t="array" aca="1" ref="BB44" ca="1">IFERROR(INDIRECT($A44&amp;"!AB37"),"")</f>
        <v/>
      </c>
      <c r="BC44" s="102" t="str" cm="1">
        <f t="array" aca="1" ref="BC44" ca="1">IFERROR(INDIRECT($A44&amp;"!AB38"),"")</f>
        <v/>
      </c>
      <c r="BD44" s="102" t="str" cm="1">
        <f t="array" aca="1" ref="BD44" ca="1">IFERROR(INDIRECT($A44&amp;"!AB39"),"")</f>
        <v/>
      </c>
      <c r="BE44" s="102" t="str" cm="1">
        <f t="array" aca="1" ref="BE44" ca="1">IFERROR(INDIRECT($A44&amp;"!A54"),"")</f>
        <v/>
      </c>
      <c r="BF44" s="102" t="str" cm="1">
        <f t="array" aca="1" ref="BF44" ca="1">IFERROR(INDIRECT($A44&amp;"!A56"),"")</f>
        <v/>
      </c>
      <c r="BG44" s="102" t="str" cm="1">
        <f t="array" aca="1" ref="BG44" ca="1">IFERROR(INDIRECT($A44&amp;"!A59"),"")</f>
        <v/>
      </c>
      <c r="BH44" s="102" t="str" cm="1">
        <f t="array" aca="1" ref="BH44" ca="1">IFERROR(INDIRECT($A44&amp;"!A61"),"")</f>
        <v/>
      </c>
      <c r="BI44" s="102" t="str" cm="1">
        <f t="array" aca="1" ref="BI44" ca="1">IFERROR(INDIRECT($A44&amp;"!A70"),"")</f>
        <v/>
      </c>
      <c r="BJ44" s="102" t="str" cm="1">
        <f t="array" aca="1" ref="BJ44" ca="1">IFERROR(INDIRECT($A44&amp;"!A73"),"")</f>
        <v/>
      </c>
      <c r="BK44" s="102" t="str" cm="1">
        <f t="array" aca="1" ref="BK44" ca="1">IFERROR(INDIRECT($A44&amp;"!A76"),"")</f>
        <v/>
      </c>
      <c r="BL44" s="95" t="str" cm="1">
        <f t="array" aca="1" ref="BL44" ca="1">IFERROR(INDIRECT($A44&amp;"!A80"),"")</f>
        <v/>
      </c>
      <c r="BM44" s="95" t="str" cm="1">
        <f t="array" aca="1" ref="BM44" ca="1">IFERROR(INDIRECT($A44&amp;"!U45"),"")</f>
        <v/>
      </c>
      <c r="BN44" s="95" t="str" cm="1">
        <f t="array" aca="1" ref="BN44" ca="1">IFERROR(INDIRECT($A44&amp;"!ｘ45"),"")</f>
        <v/>
      </c>
      <c r="BO44" s="95" t="str" cm="1">
        <f t="array" aca="1" ref="BO44" ca="1">IFERROR(INDIRECT($A44&amp;"!U46"),"")</f>
        <v/>
      </c>
      <c r="BP44" s="95" t="str" cm="1">
        <f t="array" aca="1" ref="BP44" ca="1">IFERROR(INDIRECT($A44&amp;"!U4７"),"")</f>
        <v/>
      </c>
      <c r="BQ44" s="95"/>
      <c r="BR44" s="95"/>
      <c r="BS44" s="95"/>
      <c r="BT44" s="95"/>
      <c r="BU44" s="95"/>
      <c r="BV44" s="95"/>
      <c r="BW44" s="95"/>
      <c r="BX44" s="95"/>
      <c r="BY44" s="95"/>
      <c r="BZ44" s="95"/>
      <c r="CA44" s="95"/>
    </row>
    <row r="45" spans="1:79">
      <c r="A45" s="95">
        <v>41</v>
      </c>
      <c r="B45" s="96" t="str">
        <f t="shared" si="1"/>
        <v>Link</v>
      </c>
      <c r="C45" s="95" t="str" cm="1">
        <f t="array" aca="1" ref="C45" ca="1">IFERROR(INDIRECT($A45&amp;"!ｋ８"),"")</f>
        <v/>
      </c>
      <c r="D45" s="95" t="str" cm="1">
        <f t="array" aca="1" ref="D45" ca="1">IFERROR(INDIRECT($A45&amp;"!ｋ９"),"")</f>
        <v/>
      </c>
      <c r="E45" s="97" t="str" cm="1">
        <f t="array" aca="1" ref="E45" ca="1">IFERROR(INDIRECT($A45&amp;"!AQ10"),"")</f>
        <v/>
      </c>
      <c r="F45" s="97" t="str" cm="1">
        <f t="array" aca="1" ref="F45" ca="1">IFERROR(INDIRECT($A45&amp;"!AQ11"),"")</f>
        <v/>
      </c>
      <c r="G45" s="95" t="str" cm="1">
        <f t="array" aca="1" ref="G45" ca="1">IFERROR(INDIRECT($A45&amp;"!I42"),"")</f>
        <v/>
      </c>
      <c r="H45" s="95" t="str" cm="1">
        <f t="array" aca="1" ref="H45" ca="1">IFERROR(INDIRECT($A45&amp;"!L42"),"")</f>
        <v/>
      </c>
      <c r="I45" s="95" t="str" cm="1">
        <f t="array" aca="1" ref="I45" ca="1">IFERROR(INDIRECT($A45&amp;"!I43"),"")</f>
        <v/>
      </c>
      <c r="J45" s="95" t="str" cm="1">
        <f t="array" aca="1" ref="J45" ca="1">IFERROR(INDIRECT($A45&amp;"!L43"),"")</f>
        <v/>
      </c>
      <c r="K45" s="95" t="str" cm="1">
        <f t="array" aca="1" ref="K45" ca="1">IFERROR(INDIRECT($A45&amp;"!I44"),"")</f>
        <v/>
      </c>
      <c r="L45" s="95" t="str" cm="1">
        <f t="array" aca="1" ref="L45" ca="1">IFERROR(INDIRECT($A45&amp;"!L44"),"")</f>
        <v/>
      </c>
      <c r="M45" s="95" t="str" cm="1">
        <f t="array" aca="1" ref="M45" ca="1">IFERROR(INDIRECT($A45&amp;"!I45"),"")</f>
        <v/>
      </c>
      <c r="N45" s="95" t="str" cm="1">
        <f t="array" aca="1" ref="N45" ca="1">IFERROR(INDIRECT($A45&amp;"!L45"),"")</f>
        <v/>
      </c>
      <c r="O45" s="95" t="str" cm="1">
        <f t="array" aca="1" ref="O45" ca="1">IFERROR(INDIRECT($A45&amp;"!D18"),"")</f>
        <v/>
      </c>
      <c r="P45" s="95" t="str" cm="1">
        <f t="array" aca="1" ref="P45" ca="1">IFERROR(INDIRECT($A45&amp;"!D19"),"")</f>
        <v/>
      </c>
      <c r="Q45" s="95" t="str" cm="1">
        <f t="array" aca="1" ref="Q45" ca="1">IFERROR(INDIRECT($A45&amp;"!D20"),"")</f>
        <v/>
      </c>
      <c r="R45" s="95" t="str" cm="1">
        <f t="array" aca="1" ref="R45" ca="1">IFERROR(INDIRECT($A45&amp;"!AS34"),"")</f>
        <v/>
      </c>
      <c r="S45" s="95" t="str" cm="1">
        <f t="array" aca="1" ref="S45" ca="1">IFERROR(INDIRECT($A45&amp;"!W3"),"")</f>
        <v/>
      </c>
      <c r="T45" s="98" t="str" cm="1">
        <f t="array" aca="1" ref="T45" ca="1">IFERROR(INDIRECT($A45&amp;"!AQ3"),"")</f>
        <v/>
      </c>
      <c r="U45" s="98" t="str" cm="1">
        <f t="array" aca="1" ref="U45" ca="1">IFERROR(INDIRECT($A45&amp;"!AQ4"),"")</f>
        <v/>
      </c>
      <c r="V45" s="98" t="str" cm="1">
        <f t="array" aca="1" ref="V45" ca="1">IFERROR(INDIRECT($A45&amp;"!AQ5"),"")</f>
        <v/>
      </c>
      <c r="W45" s="98" t="str" cm="1">
        <f t="array" aca="1" ref="W45" ca="1">IFERROR(INDIRECT($A45&amp;"!AQ6"),"")</f>
        <v/>
      </c>
      <c r="X45" s="99" t="str" cm="1">
        <f t="array" aca="1" ref="X45" ca="1">IFERROR(INDIRECT($A45&amp;"!AQ7"),"")</f>
        <v/>
      </c>
      <c r="Y45" s="100" t="str" cm="1">
        <f t="array" aca="1" ref="Y45" ca="1">IFERROR(INDIRECT($A45&amp;"!AQ1３"),"")</f>
        <v/>
      </c>
      <c r="Z45" s="98" t="str" cm="1">
        <f t="array" aca="1" ref="Z45" ca="1">IFERROR(INDIRECT($A45&amp;"!AQ8"),"")</f>
        <v/>
      </c>
      <c r="AA45" s="95" t="str" cm="1">
        <f t="array" aca="1" ref="AA45" ca="1">IFERROR(INDIRECT($A45&amp;"!W４"),"")</f>
        <v/>
      </c>
      <c r="AB45" s="95" t="str" cm="1">
        <f t="array" aca="1" ref="AB45" ca="1">IFERROR(INDIRECT($A45&amp;"!W５"),"")</f>
        <v/>
      </c>
      <c r="AC45" s="101" t="str" cm="1">
        <f t="array" aca="1" ref="AC45" ca="1">IFERROR(INDIRECT($A45&amp;"!W1４"),"")</f>
        <v/>
      </c>
      <c r="AD45" s="95" t="str" cm="1">
        <f t="array" aca="1" ref="AD45" ca="1">IFERROR(INDIRECT($A45&amp;"!W1５"),"")</f>
        <v/>
      </c>
      <c r="AE45" s="95" t="str" cm="1">
        <f t="array" aca="1" ref="AE45" ca="1">IFERROR(INDIRECT($A45&amp;"!W1６"),"")</f>
        <v/>
      </c>
      <c r="AF45" s="95" t="str" cm="1">
        <f t="array" aca="1" ref="AF45" ca="1">IFERROR(INDIRECT($A45&amp;"!W１７"),"")</f>
        <v/>
      </c>
      <c r="AG45" s="95" t="str" cm="1">
        <f t="array" aca="1" ref="AG45" ca="1">IFERROR(INDIRECT($A45&amp;"!W1８"),"")</f>
        <v/>
      </c>
      <c r="AH45" s="95" t="str" cm="1">
        <f t="array" aca="1" ref="AH45" ca="1">IFERROR(INDIRECT($A45&amp;"!W１９"),"")</f>
        <v/>
      </c>
      <c r="AI45" s="102" t="str" cm="1">
        <f t="array" aca="1" ref="AI45" ca="1">IFERROR(INDIRECT($A45&amp;"!W２０"),"")</f>
        <v/>
      </c>
      <c r="AJ45" s="102" t="str" cm="1">
        <f t="array" aca="1" ref="AJ45" ca="1">IFERROR(INDIRECT($A45&amp;"!W２１"),"")</f>
        <v/>
      </c>
      <c r="AK45" s="95" t="str" cm="1">
        <f t="array" aca="1" ref="AK45" ca="1">IFERROR(INDIRECT($A45&amp;"!w２２"),"")</f>
        <v/>
      </c>
      <c r="AL45" s="103" t="str" cm="1">
        <f t="array" aca="1" ref="AL45" ca="1">IFERROR(INDIRECT($A45&amp;"!W２３ "),"")</f>
        <v/>
      </c>
      <c r="AM45" s="102" t="str" cm="1">
        <f t="array" aca="1" ref="AM45" ca="1">IFERROR(INDIRECT($A45&amp;"!W２6"),"")</f>
        <v/>
      </c>
      <c r="AN45" s="102" t="str" cm="1">
        <f t="array" aca="1" ref="AN45" ca="1">IFERROR(INDIRECT($A45&amp;"!W29"),"")</f>
        <v/>
      </c>
      <c r="AO45" s="102" t="str" cm="1">
        <f t="array" aca="1" ref="AO45" ca="1">IFERROR(INDIRECT($A45&amp;"!W3０"),"")</f>
        <v/>
      </c>
      <c r="AP45" s="102" t="str" cm="1">
        <f t="array" aca="1" ref="AP45" ca="1">IFERROR(INDIRECT($A45&amp;"!W3２"),"")</f>
        <v/>
      </c>
      <c r="AQ45" s="102" t="str" cm="1">
        <f t="array" aca="1" ref="AQ45" ca="1">IFERROR(INDIRECT($A45&amp;"!Z30"),"")</f>
        <v/>
      </c>
      <c r="AR45" s="102" t="str" cm="1">
        <f t="array" aca="1" ref="AR45" ca="1">IFERROR(INDIRECT($A45&amp;"!z33"),"")</f>
        <v/>
      </c>
      <c r="AS45" s="102" t="str" cm="1">
        <f t="array" aca="1" ref="AS45" ca="1">IFERROR(INDIRECT($A45&amp;"!w３４"),"")</f>
        <v/>
      </c>
      <c r="AT45" s="102" t="str" cm="1">
        <f t="array" aca="1" ref="AT45" ca="1">IFERROR(INDIRECT($A45&amp;"!K30"),"")</f>
        <v/>
      </c>
      <c r="AU45" s="102" t="str" cm="1">
        <f t="array" aca="1" ref="AU45" ca="1">IFERROR(INDIRECT($A45&amp;"!AS32"),"")</f>
        <v/>
      </c>
      <c r="AV45" s="102" t="str" cm="1">
        <f t="array" aca="1" ref="AV45" ca="1">IFERROR(INDIRECT($A45&amp;"!K31"),"")</f>
        <v/>
      </c>
      <c r="AW45" s="102" t="str" cm="1">
        <f t="array" aca="1" ref="AW45" ca="1">IFERROR(INDIRECT($A45&amp;"!U37"),"")</f>
        <v/>
      </c>
      <c r="AX45" s="102" t="str" cm="1">
        <f t="array" aca="1" ref="AX45" ca="1">IFERROR(INDIRECT($A45&amp;"!U38"),"")</f>
        <v/>
      </c>
      <c r="AY45" s="102" t="str" cm="1">
        <f t="array" aca="1" ref="AY45" ca="1">IFERROR(INDIRECT($A45&amp;"!U39"),"")</f>
        <v/>
      </c>
      <c r="AZ45" s="102" t="str" cm="1">
        <f t="array" aca="1" ref="AZ45" ca="1">IFERROR(INDIRECT($A45&amp;"!W37"),"")</f>
        <v/>
      </c>
      <c r="BA45" s="102" t="str" cm="1">
        <f t="array" aca="1" ref="BA45" ca="1">IFERROR(INDIRECT($A45&amp;"!W39"),"")</f>
        <v/>
      </c>
      <c r="BB45" s="102" t="str" cm="1">
        <f t="array" aca="1" ref="BB45" ca="1">IFERROR(INDIRECT($A45&amp;"!AB37"),"")</f>
        <v/>
      </c>
      <c r="BC45" s="102" t="str" cm="1">
        <f t="array" aca="1" ref="BC45" ca="1">IFERROR(INDIRECT($A45&amp;"!AB38"),"")</f>
        <v/>
      </c>
      <c r="BD45" s="102" t="str" cm="1">
        <f t="array" aca="1" ref="BD45" ca="1">IFERROR(INDIRECT($A45&amp;"!AB39"),"")</f>
        <v/>
      </c>
      <c r="BE45" s="102" t="str" cm="1">
        <f t="array" aca="1" ref="BE45" ca="1">IFERROR(INDIRECT($A45&amp;"!A54"),"")</f>
        <v/>
      </c>
      <c r="BF45" s="102" t="str" cm="1">
        <f t="array" aca="1" ref="BF45" ca="1">IFERROR(INDIRECT($A45&amp;"!A56"),"")</f>
        <v/>
      </c>
      <c r="BG45" s="102" t="str" cm="1">
        <f t="array" aca="1" ref="BG45" ca="1">IFERROR(INDIRECT($A45&amp;"!A59"),"")</f>
        <v/>
      </c>
      <c r="BH45" s="102" t="str" cm="1">
        <f t="array" aca="1" ref="BH45" ca="1">IFERROR(INDIRECT($A45&amp;"!A61"),"")</f>
        <v/>
      </c>
      <c r="BI45" s="102" t="str" cm="1">
        <f t="array" aca="1" ref="BI45" ca="1">IFERROR(INDIRECT($A45&amp;"!A70"),"")</f>
        <v/>
      </c>
      <c r="BJ45" s="102" t="str" cm="1">
        <f t="array" aca="1" ref="BJ45" ca="1">IFERROR(INDIRECT($A45&amp;"!A73"),"")</f>
        <v/>
      </c>
      <c r="BK45" s="102" t="str" cm="1">
        <f t="array" aca="1" ref="BK45" ca="1">IFERROR(INDIRECT($A45&amp;"!A76"),"")</f>
        <v/>
      </c>
      <c r="BL45" s="95" t="str" cm="1">
        <f t="array" aca="1" ref="BL45" ca="1">IFERROR(INDIRECT($A45&amp;"!A80"),"")</f>
        <v/>
      </c>
      <c r="BM45" s="95" t="str" cm="1">
        <f t="array" aca="1" ref="BM45" ca="1">IFERROR(INDIRECT($A45&amp;"!U45"),"")</f>
        <v/>
      </c>
      <c r="BN45" s="95" t="str" cm="1">
        <f t="array" aca="1" ref="BN45" ca="1">IFERROR(INDIRECT($A45&amp;"!ｘ45"),"")</f>
        <v/>
      </c>
      <c r="BO45" s="95" t="str" cm="1">
        <f t="array" aca="1" ref="BO45" ca="1">IFERROR(INDIRECT($A45&amp;"!U46"),"")</f>
        <v/>
      </c>
      <c r="BP45" s="95" t="str" cm="1">
        <f t="array" aca="1" ref="BP45" ca="1">IFERROR(INDIRECT($A45&amp;"!U4７"),"")</f>
        <v/>
      </c>
      <c r="BQ45" s="95"/>
      <c r="BR45" s="95"/>
      <c r="BS45" s="95"/>
      <c r="BT45" s="95"/>
      <c r="BU45" s="95"/>
      <c r="BV45" s="95"/>
      <c r="BW45" s="95"/>
      <c r="BX45" s="95"/>
      <c r="BY45" s="95"/>
      <c r="BZ45" s="95"/>
      <c r="CA45" s="95"/>
    </row>
    <row r="46" spans="1:79">
      <c r="A46" s="95">
        <v>42</v>
      </c>
      <c r="B46" s="96" t="str">
        <f t="shared" si="1"/>
        <v>Link</v>
      </c>
      <c r="C46" s="95" t="str" cm="1">
        <f t="array" aca="1" ref="C46" ca="1">IFERROR(INDIRECT($A46&amp;"!ｋ８"),"")</f>
        <v/>
      </c>
      <c r="D46" s="95" t="str" cm="1">
        <f t="array" aca="1" ref="D46" ca="1">IFERROR(INDIRECT($A46&amp;"!ｋ９"),"")</f>
        <v/>
      </c>
      <c r="E46" s="97" t="str" cm="1">
        <f t="array" aca="1" ref="E46" ca="1">IFERROR(INDIRECT($A46&amp;"!AQ10"),"")</f>
        <v/>
      </c>
      <c r="F46" s="97" t="str" cm="1">
        <f t="array" aca="1" ref="F46" ca="1">IFERROR(INDIRECT($A46&amp;"!AQ11"),"")</f>
        <v/>
      </c>
      <c r="G46" s="95" t="str" cm="1">
        <f t="array" aca="1" ref="G46" ca="1">IFERROR(INDIRECT($A46&amp;"!I42"),"")</f>
        <v/>
      </c>
      <c r="H46" s="95" t="str" cm="1">
        <f t="array" aca="1" ref="H46" ca="1">IFERROR(INDIRECT($A46&amp;"!L42"),"")</f>
        <v/>
      </c>
      <c r="I46" s="95" t="str" cm="1">
        <f t="array" aca="1" ref="I46" ca="1">IFERROR(INDIRECT($A46&amp;"!I43"),"")</f>
        <v/>
      </c>
      <c r="J46" s="95" t="str" cm="1">
        <f t="array" aca="1" ref="J46" ca="1">IFERROR(INDIRECT($A46&amp;"!L43"),"")</f>
        <v/>
      </c>
      <c r="K46" s="95" t="str" cm="1">
        <f t="array" aca="1" ref="K46" ca="1">IFERROR(INDIRECT($A46&amp;"!I44"),"")</f>
        <v/>
      </c>
      <c r="L46" s="95" t="str" cm="1">
        <f t="array" aca="1" ref="L46" ca="1">IFERROR(INDIRECT($A46&amp;"!L44"),"")</f>
        <v/>
      </c>
      <c r="M46" s="95" t="str" cm="1">
        <f t="array" aca="1" ref="M46" ca="1">IFERROR(INDIRECT($A46&amp;"!I45"),"")</f>
        <v/>
      </c>
      <c r="N46" s="95" t="str" cm="1">
        <f t="array" aca="1" ref="N46" ca="1">IFERROR(INDIRECT($A46&amp;"!L45"),"")</f>
        <v/>
      </c>
      <c r="O46" s="95" t="str" cm="1">
        <f t="array" aca="1" ref="O46" ca="1">IFERROR(INDIRECT($A46&amp;"!D18"),"")</f>
        <v/>
      </c>
      <c r="P46" s="95" t="str" cm="1">
        <f t="array" aca="1" ref="P46" ca="1">IFERROR(INDIRECT($A46&amp;"!D19"),"")</f>
        <v/>
      </c>
      <c r="Q46" s="95" t="str" cm="1">
        <f t="array" aca="1" ref="Q46" ca="1">IFERROR(INDIRECT($A46&amp;"!D20"),"")</f>
        <v/>
      </c>
      <c r="R46" s="95" t="str" cm="1">
        <f t="array" aca="1" ref="R46" ca="1">IFERROR(INDIRECT($A46&amp;"!AS34"),"")</f>
        <v/>
      </c>
      <c r="S46" s="95" t="str" cm="1">
        <f t="array" aca="1" ref="S46" ca="1">IFERROR(INDIRECT($A46&amp;"!W3"),"")</f>
        <v/>
      </c>
      <c r="T46" s="98" t="str" cm="1">
        <f t="array" aca="1" ref="T46" ca="1">IFERROR(INDIRECT($A46&amp;"!AQ3"),"")</f>
        <v/>
      </c>
      <c r="U46" s="98" t="str" cm="1">
        <f t="array" aca="1" ref="U46" ca="1">IFERROR(INDIRECT($A46&amp;"!AQ4"),"")</f>
        <v/>
      </c>
      <c r="V46" s="98" t="str" cm="1">
        <f t="array" aca="1" ref="V46" ca="1">IFERROR(INDIRECT($A46&amp;"!AQ5"),"")</f>
        <v/>
      </c>
      <c r="W46" s="98" t="str" cm="1">
        <f t="array" aca="1" ref="W46" ca="1">IFERROR(INDIRECT($A46&amp;"!AQ6"),"")</f>
        <v/>
      </c>
      <c r="X46" s="99" t="str" cm="1">
        <f t="array" aca="1" ref="X46" ca="1">IFERROR(INDIRECT($A46&amp;"!AQ7"),"")</f>
        <v/>
      </c>
      <c r="Y46" s="100" t="str" cm="1">
        <f t="array" aca="1" ref="Y46" ca="1">IFERROR(INDIRECT($A46&amp;"!AQ1３"),"")</f>
        <v/>
      </c>
      <c r="Z46" s="98" t="str" cm="1">
        <f t="array" aca="1" ref="Z46" ca="1">IFERROR(INDIRECT($A46&amp;"!AQ8"),"")</f>
        <v/>
      </c>
      <c r="AA46" s="95" t="str" cm="1">
        <f t="array" aca="1" ref="AA46" ca="1">IFERROR(INDIRECT($A46&amp;"!W４"),"")</f>
        <v/>
      </c>
      <c r="AB46" s="95" t="str" cm="1">
        <f t="array" aca="1" ref="AB46" ca="1">IFERROR(INDIRECT($A46&amp;"!W５"),"")</f>
        <v/>
      </c>
      <c r="AC46" s="101" t="str" cm="1">
        <f t="array" aca="1" ref="AC46" ca="1">IFERROR(INDIRECT($A46&amp;"!W1４"),"")</f>
        <v/>
      </c>
      <c r="AD46" s="95" t="str" cm="1">
        <f t="array" aca="1" ref="AD46" ca="1">IFERROR(INDIRECT($A46&amp;"!W1５"),"")</f>
        <v/>
      </c>
      <c r="AE46" s="95" t="str" cm="1">
        <f t="array" aca="1" ref="AE46" ca="1">IFERROR(INDIRECT($A46&amp;"!W1６"),"")</f>
        <v/>
      </c>
      <c r="AF46" s="95" t="str" cm="1">
        <f t="array" aca="1" ref="AF46" ca="1">IFERROR(INDIRECT($A46&amp;"!W１７"),"")</f>
        <v/>
      </c>
      <c r="AG46" s="95" t="str" cm="1">
        <f t="array" aca="1" ref="AG46" ca="1">IFERROR(INDIRECT($A46&amp;"!W1８"),"")</f>
        <v/>
      </c>
      <c r="AH46" s="95" t="str" cm="1">
        <f t="array" aca="1" ref="AH46" ca="1">IFERROR(INDIRECT($A46&amp;"!W１９"),"")</f>
        <v/>
      </c>
      <c r="AI46" s="102" t="str" cm="1">
        <f t="array" aca="1" ref="AI46" ca="1">IFERROR(INDIRECT($A46&amp;"!W２０"),"")</f>
        <v/>
      </c>
      <c r="AJ46" s="102" t="str" cm="1">
        <f t="array" aca="1" ref="AJ46" ca="1">IFERROR(INDIRECT($A46&amp;"!W２１"),"")</f>
        <v/>
      </c>
      <c r="AK46" s="95" t="str" cm="1">
        <f t="array" aca="1" ref="AK46" ca="1">IFERROR(INDIRECT($A46&amp;"!w２２"),"")</f>
        <v/>
      </c>
      <c r="AL46" s="103" t="str" cm="1">
        <f t="array" aca="1" ref="AL46" ca="1">IFERROR(INDIRECT($A46&amp;"!W２３ "),"")</f>
        <v/>
      </c>
      <c r="AM46" s="102" t="str" cm="1">
        <f t="array" aca="1" ref="AM46" ca="1">IFERROR(INDIRECT($A46&amp;"!W２6"),"")</f>
        <v/>
      </c>
      <c r="AN46" s="102" t="str" cm="1">
        <f t="array" aca="1" ref="AN46" ca="1">IFERROR(INDIRECT($A46&amp;"!W29"),"")</f>
        <v/>
      </c>
      <c r="AO46" s="102" t="str" cm="1">
        <f t="array" aca="1" ref="AO46" ca="1">IFERROR(INDIRECT($A46&amp;"!W3０"),"")</f>
        <v/>
      </c>
      <c r="AP46" s="102" t="str" cm="1">
        <f t="array" aca="1" ref="AP46" ca="1">IFERROR(INDIRECT($A46&amp;"!W3２"),"")</f>
        <v/>
      </c>
      <c r="AQ46" s="102" t="str" cm="1">
        <f t="array" aca="1" ref="AQ46" ca="1">IFERROR(INDIRECT($A46&amp;"!Z30"),"")</f>
        <v/>
      </c>
      <c r="AR46" s="102" t="str" cm="1">
        <f t="array" aca="1" ref="AR46" ca="1">IFERROR(INDIRECT($A46&amp;"!z33"),"")</f>
        <v/>
      </c>
      <c r="AS46" s="102" t="str" cm="1">
        <f t="array" aca="1" ref="AS46" ca="1">IFERROR(INDIRECT($A46&amp;"!w３４"),"")</f>
        <v/>
      </c>
      <c r="AT46" s="102" t="str" cm="1">
        <f t="array" aca="1" ref="AT46" ca="1">IFERROR(INDIRECT($A46&amp;"!K30"),"")</f>
        <v/>
      </c>
      <c r="AU46" s="102" t="str" cm="1">
        <f t="array" aca="1" ref="AU46" ca="1">IFERROR(INDIRECT($A46&amp;"!AS32"),"")</f>
        <v/>
      </c>
      <c r="AV46" s="102" t="str" cm="1">
        <f t="array" aca="1" ref="AV46" ca="1">IFERROR(INDIRECT($A46&amp;"!K31"),"")</f>
        <v/>
      </c>
      <c r="AW46" s="102" t="str" cm="1">
        <f t="array" aca="1" ref="AW46" ca="1">IFERROR(INDIRECT($A46&amp;"!U37"),"")</f>
        <v/>
      </c>
      <c r="AX46" s="102" t="str" cm="1">
        <f t="array" aca="1" ref="AX46" ca="1">IFERROR(INDIRECT($A46&amp;"!U38"),"")</f>
        <v/>
      </c>
      <c r="AY46" s="102" t="str" cm="1">
        <f t="array" aca="1" ref="AY46" ca="1">IFERROR(INDIRECT($A46&amp;"!U39"),"")</f>
        <v/>
      </c>
      <c r="AZ46" s="102" t="str" cm="1">
        <f t="array" aca="1" ref="AZ46" ca="1">IFERROR(INDIRECT($A46&amp;"!W37"),"")</f>
        <v/>
      </c>
      <c r="BA46" s="102" t="str" cm="1">
        <f t="array" aca="1" ref="BA46" ca="1">IFERROR(INDIRECT($A46&amp;"!W39"),"")</f>
        <v/>
      </c>
      <c r="BB46" s="102" t="str" cm="1">
        <f t="array" aca="1" ref="BB46" ca="1">IFERROR(INDIRECT($A46&amp;"!AB37"),"")</f>
        <v/>
      </c>
      <c r="BC46" s="102" t="str" cm="1">
        <f t="array" aca="1" ref="BC46" ca="1">IFERROR(INDIRECT($A46&amp;"!AB38"),"")</f>
        <v/>
      </c>
      <c r="BD46" s="102" t="str" cm="1">
        <f t="array" aca="1" ref="BD46" ca="1">IFERROR(INDIRECT($A46&amp;"!AB39"),"")</f>
        <v/>
      </c>
      <c r="BE46" s="102" t="str" cm="1">
        <f t="array" aca="1" ref="BE46" ca="1">IFERROR(INDIRECT($A46&amp;"!A54"),"")</f>
        <v/>
      </c>
      <c r="BF46" s="102" t="str" cm="1">
        <f t="array" aca="1" ref="BF46" ca="1">IFERROR(INDIRECT($A46&amp;"!A56"),"")</f>
        <v/>
      </c>
      <c r="BG46" s="102" t="str" cm="1">
        <f t="array" aca="1" ref="BG46" ca="1">IFERROR(INDIRECT($A46&amp;"!A59"),"")</f>
        <v/>
      </c>
      <c r="BH46" s="102" t="str" cm="1">
        <f t="array" aca="1" ref="BH46" ca="1">IFERROR(INDIRECT($A46&amp;"!A61"),"")</f>
        <v/>
      </c>
      <c r="BI46" s="102" t="str" cm="1">
        <f t="array" aca="1" ref="BI46" ca="1">IFERROR(INDIRECT($A46&amp;"!A70"),"")</f>
        <v/>
      </c>
      <c r="BJ46" s="102" t="str" cm="1">
        <f t="array" aca="1" ref="BJ46" ca="1">IFERROR(INDIRECT($A46&amp;"!A73"),"")</f>
        <v/>
      </c>
      <c r="BK46" s="102" t="str" cm="1">
        <f t="array" aca="1" ref="BK46" ca="1">IFERROR(INDIRECT($A46&amp;"!A76"),"")</f>
        <v/>
      </c>
      <c r="BL46" s="95" t="str" cm="1">
        <f t="array" aca="1" ref="BL46" ca="1">IFERROR(INDIRECT($A46&amp;"!A80"),"")</f>
        <v/>
      </c>
      <c r="BM46" s="95" t="str" cm="1">
        <f t="array" aca="1" ref="BM46" ca="1">IFERROR(INDIRECT($A46&amp;"!U45"),"")</f>
        <v/>
      </c>
      <c r="BN46" s="95" t="str" cm="1">
        <f t="array" aca="1" ref="BN46" ca="1">IFERROR(INDIRECT($A46&amp;"!ｘ45"),"")</f>
        <v/>
      </c>
      <c r="BO46" s="95" t="str" cm="1">
        <f t="array" aca="1" ref="BO46" ca="1">IFERROR(INDIRECT($A46&amp;"!U46"),"")</f>
        <v/>
      </c>
      <c r="BP46" s="95" t="str" cm="1">
        <f t="array" aca="1" ref="BP46" ca="1">IFERROR(INDIRECT($A46&amp;"!U4７"),"")</f>
        <v/>
      </c>
      <c r="BQ46" s="95"/>
      <c r="BR46" s="95"/>
      <c r="BS46" s="95"/>
      <c r="BT46" s="95"/>
      <c r="BU46" s="95"/>
      <c r="BV46" s="95"/>
      <c r="BW46" s="95"/>
      <c r="BX46" s="95"/>
      <c r="BY46" s="95"/>
      <c r="BZ46" s="95"/>
      <c r="CA46" s="95"/>
    </row>
  </sheetData>
  <phoneticPr fontId="7"/>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5DDFC5-DB5E-421D-BC88-E2B1F31AC59D}">
  <dimension ref="A1:D10"/>
  <sheetViews>
    <sheetView workbookViewId="0">
      <selection activeCell="D38" sqref="D38"/>
    </sheetView>
  </sheetViews>
  <sheetFormatPr defaultRowHeight="18"/>
  <cols>
    <col min="1" max="1" width="6.59765625" customWidth="1"/>
    <col min="2" max="2" width="12.5" customWidth="1"/>
    <col min="3" max="3" width="14" customWidth="1"/>
    <col min="4" max="4" width="80.8984375" customWidth="1"/>
  </cols>
  <sheetData>
    <row r="1" spans="1:4">
      <c r="A1" t="s">
        <v>284</v>
      </c>
    </row>
    <row r="2" spans="1:4">
      <c r="A2" s="187" t="s">
        <v>357</v>
      </c>
      <c r="B2" s="188" t="s">
        <v>285</v>
      </c>
      <c r="C2" s="189" t="s">
        <v>361</v>
      </c>
      <c r="D2" s="189" t="s">
        <v>286</v>
      </c>
    </row>
    <row r="3" spans="1:4">
      <c r="A3" s="178">
        <v>0</v>
      </c>
      <c r="B3" s="179">
        <v>45713</v>
      </c>
      <c r="C3" s="180" t="s">
        <v>287</v>
      </c>
      <c r="D3" s="180" t="s">
        <v>287</v>
      </c>
    </row>
    <row r="4" spans="1:4" ht="36">
      <c r="A4" s="181">
        <v>1</v>
      </c>
      <c r="B4" s="182">
        <v>45715</v>
      </c>
      <c r="C4" s="183" t="s">
        <v>363</v>
      </c>
      <c r="D4" s="183" t="s">
        <v>352</v>
      </c>
    </row>
    <row r="5" spans="1:4" ht="54">
      <c r="A5" s="178">
        <v>2</v>
      </c>
      <c r="B5" s="179">
        <v>45722</v>
      </c>
      <c r="C5" s="180" t="s">
        <v>362</v>
      </c>
      <c r="D5" s="180" t="s">
        <v>358</v>
      </c>
    </row>
    <row r="6" spans="1:4">
      <c r="A6" s="178">
        <v>2</v>
      </c>
      <c r="B6" s="179">
        <v>45722</v>
      </c>
      <c r="C6" s="180" t="s">
        <v>364</v>
      </c>
      <c r="D6" s="180" t="s">
        <v>360</v>
      </c>
    </row>
    <row r="7" spans="1:4">
      <c r="A7" s="178">
        <v>4</v>
      </c>
      <c r="B7" s="179"/>
      <c r="C7" s="180"/>
      <c r="D7" s="180"/>
    </row>
    <row r="8" spans="1:4">
      <c r="A8" s="178"/>
      <c r="B8" s="179"/>
      <c r="C8" s="180"/>
      <c r="D8" s="180"/>
    </row>
    <row r="9" spans="1:4">
      <c r="A9" s="178"/>
      <c r="B9" s="179"/>
      <c r="C9" s="180"/>
      <c r="D9" s="180"/>
    </row>
    <row r="10" spans="1:4">
      <c r="A10" s="184"/>
      <c r="B10" s="185"/>
      <c r="C10" s="186"/>
      <c r="D10" s="186"/>
    </row>
  </sheetData>
  <sheetProtection algorithmName="SHA-512" hashValue="CZ2ZW7q86X9csGrbPmBrM4Gy4GAc0x7uIB7f21ALLSfrtMCYapJpq5EgA9xptvTHkTBiwFubNlKUBAyqvdbFDg==" saltValue="q3SObrdxOxCmm3BzlIF2fQ==" spinCount="100000" sheet="1" selectLockedCells="1"/>
  <phoneticPr fontId="7"/>
  <pageMargins left="0.7" right="0.7"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様式1・算定シート</vt:lpstr>
      <vt:lpstr>記載例</vt:lpstr>
      <vt:lpstr>様式2_5月中旬まで　PI等→支援室</vt:lpstr>
      <vt:lpstr>List（自動反映）</vt:lpstr>
      <vt:lpstr>改訂履歴</vt:lpstr>
      <vt:lpstr>記載例!Print_Area</vt:lpstr>
      <vt:lpstr>様式1・算定シート!Print_Area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森田　明子</dc:creator>
  <cp:lastModifiedBy>山田　尚子</cp:lastModifiedBy>
  <cp:lastPrinted>2025-03-06T01:44:37Z</cp:lastPrinted>
  <dcterms:created xsi:type="dcterms:W3CDTF">2025-01-28T02:38:07Z</dcterms:created>
  <dcterms:modified xsi:type="dcterms:W3CDTF">2025-10-17T01:42:31Z</dcterms:modified>
</cp:coreProperties>
</file>